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715" windowWidth="9690" windowHeight="3270" tabRatio="787" activeTab="0"/>
  </bookViews>
  <sheets>
    <sheet name="REKAPITULACIJA" sheetId="1" r:id="rId1"/>
    <sheet name="RE-GO" sheetId="2" r:id="rId2"/>
    <sheet name="Ruš" sheetId="3" r:id="rId3"/>
    <sheet name="Zid" sheetId="4" r:id="rId4"/>
    <sheet name="Kan" sheetId="5" r:id="rId5"/>
    <sheet name="Fas" sheetId="6" r:id="rId6"/>
    <sheet name="Krov" sheetId="7" r:id="rId7"/>
    <sheet name="RE OBRT" sheetId="8" r:id="rId8"/>
    <sheet name="Klep." sheetId="9" r:id="rId9"/>
    <sheet name="Ključ." sheetId="10" r:id="rId10"/>
    <sheet name="STAVBNO POHIŠTVO" sheetId="11" r:id="rId11"/>
    <sheet name="slikanje" sheetId="12" r:id="rId12"/>
    <sheet name="RAZNA DELA" sheetId="13" r:id="rId13"/>
    <sheet name="MONITORING" sheetId="14" r:id="rId14"/>
  </sheets>
  <externalReferences>
    <externalReference r:id="rId17"/>
    <externalReference r:id="rId18"/>
    <externalReference r:id="rId19"/>
  </externalReferences>
  <definedNames>
    <definedName name="alu">#REF!</definedName>
    <definedName name="beton" localSheetId="4">'[1]Bet'!#REF!</definedName>
    <definedName name="beton" localSheetId="12">#REF!</definedName>
    <definedName name="beton">#REF!</definedName>
    <definedName name="blk">#REF!</definedName>
    <definedName name="indeks" localSheetId="12">#REF!</definedName>
    <definedName name="indeks">#REF!</definedName>
    <definedName name="kamen" localSheetId="4">#REF!</definedName>
    <definedName name="kamen">#REF!</definedName>
    <definedName name="kanal" localSheetId="4">'Kan'!$F$5</definedName>
    <definedName name="kanal">#REF!</definedName>
    <definedName name="keram" localSheetId="4">#REF!</definedName>
    <definedName name="keram" localSheetId="12">#REF!</definedName>
    <definedName name="keram">#REF!</definedName>
    <definedName name="kljuc" localSheetId="4">#REF!</definedName>
    <definedName name="kljuc">'Ključ.'!$F$13</definedName>
    <definedName name="miz" localSheetId="4">#REF!</definedName>
    <definedName name="miz" localSheetId="12">'STAVBNO POHIŠTVO'!#REF!</definedName>
    <definedName name="miz">'STAVBNO POHIŠTVO'!#REF!</definedName>
    <definedName name="objekt">'RE-GO'!$A$7</definedName>
    <definedName name="pred" localSheetId="5">'Fas'!$F$20</definedName>
    <definedName name="pred" localSheetId="12">'Ruš'!#REF!</definedName>
    <definedName name="pred">'Ruš'!#REF!</definedName>
    <definedName name="_xlnm.Print_Area" localSheetId="0">'REKAPITULACIJA'!$A$1:$F$45</definedName>
    <definedName name="RUŠ" localSheetId="12">#REF!</definedName>
    <definedName name="RUŠ">#REF!</definedName>
    <definedName name="slik" localSheetId="4">#REF!</definedName>
    <definedName name="slik" localSheetId="12">#REF!</definedName>
    <definedName name="slik">#REF!</definedName>
    <definedName name="strop">#REF!</definedName>
    <definedName name="tes" localSheetId="4">'[1]Tes'!#REF!</definedName>
    <definedName name="tes" localSheetId="12">#REF!</definedName>
    <definedName name="tes">#REF!</definedName>
    <definedName name="tlak" localSheetId="4">#REF!</definedName>
    <definedName name="tlak">#REF!</definedName>
    <definedName name="vv">'[3]Rekapitulacija'!$D$40</definedName>
    <definedName name="zid" localSheetId="4">'[1]Zid'!#REF!</definedName>
    <definedName name="zid" localSheetId="12">'Zid'!#REF!</definedName>
    <definedName name="zid">'Zid'!#REF!</definedName>
  </definedNames>
  <calcPr fullCalcOnLoad="1"/>
</workbook>
</file>

<file path=xl/sharedStrings.xml><?xml version="1.0" encoding="utf-8"?>
<sst xmlns="http://schemas.openxmlformats.org/spreadsheetml/2006/main" count="322" uniqueCount="171">
  <si>
    <t>Dobava in vgrajevanje (vpihovanje) toplotne izolacije iz celuloze, d = 24 cm v medprostor med novim mavčnim stropom in obstoječo konstrukcijo.</t>
  </si>
  <si>
    <t xml:space="preserve">Nabava, dobava in montaža enostranske notranje poševne in horizontalne stropne obloge - krpanje obstoječega odprtega stropa - obloga z enostransko oblogo iz mavčnih plošč debeline 12,5 mm na obstoječo podkonstrukcijo iz pocinkanih stenskih C - profilov iz jeklene pločevine 75 mm, skupaj z obdelavo špalet, rezanjem stikov, prebojev in bandažiranjem v skladu z 4. kakovostno stopnjo (Q4) ter tesnjenjem stika obloge s konstrukcijo objekta s trajno elastičnim kitom. V enotno ceno všteta tudi izdelava vseh izrezov za prehod instalacij, montažo svetilk, ... </t>
  </si>
  <si>
    <t>Demontaža obstoječih copelit zasteklitev - dvojni copelit, komplet z okvirjem in morebitnimi obrobami in policami.</t>
  </si>
  <si>
    <t>Zarezovanje horizontalne fuge ter ročno rušenje obstoječe termizolirane fasade v debelini do 10 cm v pasu višine 40 cm (od kote tlaka do + 40 cm) .</t>
  </si>
  <si>
    <t>Vsa pripravljalna in zaključna dela, preizkusi, manipulativni in transportni stroški, stroški skladiščenja, ipd. so vkalkulirani v enotnih cenah.</t>
  </si>
  <si>
    <t>Montaža vsega stavbnega pohištva po sistemu RAL montaže.</t>
  </si>
  <si>
    <t>velikost se prilagaja zahtevam projekta.</t>
  </si>
  <si>
    <t xml:space="preserve">STAVBNO POHIŠTVO </t>
  </si>
  <si>
    <t>Okenske police so z notranje strani PVC šir. do 30 cm ter, zajete v ceni posameznih postavk stavbnega pohištva. Zunanje police so aluminijaste in so prav tako vračunane v ceni okna, prav tako tudi vse vertilane in horizontalne morebitne zaključne letve stika s konstrukcijo.</t>
  </si>
  <si>
    <t>Okovje - v višjem kakovostnem razredu originalno Alu - K z brezhibnim delovanjem. Pri oknih in balkonskih vratih se eno od kril vedno odpira okoli obeh osi</t>
  </si>
  <si>
    <t>Roto okovje je po shemi in vse v skladu z njimi.</t>
  </si>
  <si>
    <t xml:space="preserve">skupaj s primernim tesnenjem </t>
  </si>
  <si>
    <t>polnjena s plinom; zvočna izolativnost 45dB.</t>
  </si>
  <si>
    <t>Dobava in montaža aluminijastih oken, balkonskih vrat in vhodnih vrat iz Alu profilov s prekinjenim toplotnim mostom, ki so suhomontažni in sicer višjega ceenovnega razreda, prašno lakirana, površinsko obdelana v barvi po izbiri projektanta. Zasteklitev prej navedenih izdelkov je naslednja:</t>
  </si>
  <si>
    <t>Izdelava je po naročilu in sicer po detajlih proizvajalca,</t>
  </si>
  <si>
    <t>Dobava in montaža kovinske konstrukcije izdelane iz pohištvenih profilov s pohodno površino iz OSB plošč d = 30 mm - zapora svetlobnih kupol dimenzij 60 x 300 cm, vse 2 x temeljno barvano in 2 x končni oplesk.</t>
  </si>
  <si>
    <t>Demontaža obstoječih strešnih svetlobnih kupol dimenzij nad 2 m2 (60 x 300 cm).</t>
  </si>
  <si>
    <t>m1</t>
  </si>
  <si>
    <t>KLEPARSKA DELA</t>
  </si>
  <si>
    <t>X.</t>
  </si>
  <si>
    <t>KROVSKA DELA</t>
  </si>
  <si>
    <t>I.</t>
  </si>
  <si>
    <t>A.</t>
  </si>
  <si>
    <t>B.</t>
  </si>
  <si>
    <t>II.</t>
  </si>
  <si>
    <t>III.</t>
  </si>
  <si>
    <t>IV.</t>
  </si>
  <si>
    <t>VI.</t>
  </si>
  <si>
    <t>GRADBENA DELA</t>
  </si>
  <si>
    <t>FASADERSKA DELA</t>
  </si>
  <si>
    <t>SKUPAJ GRADBENA DELA</t>
  </si>
  <si>
    <t>OBRTNIŠKA DELA</t>
  </si>
  <si>
    <t>KLJUČAVNIČARSKA DELA</t>
  </si>
  <si>
    <t>VII.</t>
  </si>
  <si>
    <t>SLIKOPLESKARSKA DELA</t>
  </si>
  <si>
    <t>SKUPAJ OBRTNIŠKA DELA</t>
  </si>
  <si>
    <t>m3</t>
  </si>
  <si>
    <t>m2</t>
  </si>
  <si>
    <t>ZIDARSKA DELA</t>
  </si>
  <si>
    <t>kos</t>
  </si>
  <si>
    <t>m</t>
  </si>
  <si>
    <t>VIII.</t>
  </si>
  <si>
    <t>Struganje, kitanje in glajenje novoometanih sten ter vseh betonskih površin - priprava za slikanje.</t>
  </si>
  <si>
    <t>Slikanje sten in stropov s poldisperzijsko barvo na pripravljeno podlago v tonu po izboru projektanta.</t>
  </si>
  <si>
    <t>PROJEKT:             Popis in predizmere gradbenih in obrtniških del</t>
  </si>
  <si>
    <t>€</t>
  </si>
  <si>
    <t>RUŠITVENA DELA</t>
  </si>
  <si>
    <t>Demontaža obstoječih vrat in oken dimenzij do 2 m2.</t>
  </si>
  <si>
    <t>C.</t>
  </si>
  <si>
    <t>POPIS DEL IN PREDIZMERE GRADBENIH IN OBRTNIŠKIH DEL</t>
  </si>
  <si>
    <t>KANALIZACIJA</t>
  </si>
  <si>
    <t>Demontaža obstoječih vrat in oken dimenzij nad 2 m2.</t>
  </si>
  <si>
    <t>Demontaža obstoječih kleparskih izdelkov.</t>
  </si>
  <si>
    <t>INVESTITOR:         Mestna občina Koper</t>
  </si>
  <si>
    <t>Rušenje obstoječe kritine ravne strehe v sestavi hnidroizolacija, naklonski beton, termoizolacija v skupni debelini 10 cm do 16 cm.</t>
  </si>
  <si>
    <t>Kombinirano nakladanje in odvoz odvečnega materiala na trajno deponijo na razdaljo do 10 kom, komplet s plačilom stroškov deponije.</t>
  </si>
  <si>
    <t>Pazljiva demontaža obstoječe rešetke svetlobnih jaškov, predelava okvirja in rešetke (ožanje za 17 cm) ter ponovna vgradnja po izvedenih fasaderskih delih, komplet z antikorozijsko zaščito ter finalnim barvanjem v barvi ral po izboru naročnika oziroma arhitekta.</t>
  </si>
  <si>
    <t>Izdelava naklonskega betona izdelanega iz zaribanega cementnega estriha d = 5 - 11 cm.</t>
  </si>
  <si>
    <t xml:space="preserve">Prestavitev obstoječega priključka vertikalne cevi na peskolove zaradi debeline toplotne izolacije fasade. V enotno ceno vkalkuliran nov preboj jaška, dobava ter vzidava kolena fi 125 ter obdelava priključka. </t>
  </si>
  <si>
    <t>Dobava in montaža strešnih kap iz pocinkane barvane pločevine, d = 0,5 mm, dimenzij do 40 x 40 cm, za prezračevalne cevi - podaljšanje obstoječih strešnih kap za 40 cm s predhodno demontažo kape zračnika.</t>
  </si>
  <si>
    <t>Dobava in izdelava ravne strehe v področju žlote (stik z obstoječo streho iz pločevinaste kritine) naslednje sestave: sintetična hidroizolacija, armirana, UV stabilizirana HI membrana, debeline 1,8 mm, preklopno varjena z vročim zrakom, toplotna izolacija, plošče trde mineralne volne debeline 10 cm, parna zapora, bitumenski varilni trak debeline 4 mm, z nosilcem iz ALU folije in steklenega voala, kot npr.: SCUDOVAPOR 4 ali enakovredno, trak točkovno varjen, hladni bitumenski premaz v količini 0,3 kg/m2, - naklonski beton zajet v zidarskih delih</t>
  </si>
  <si>
    <t>SPLOŠNI POGOJI</t>
  </si>
  <si>
    <t>Izolativnost kompletnega izdelka mora doseči U okna 1,17 W/m2 K.</t>
  </si>
  <si>
    <r>
      <t xml:space="preserve">Dobava in montaža strešnih kap iz pocinkane barvane pločevine, d = 0,5 mm, </t>
    </r>
    <r>
      <rPr>
        <sz val="12"/>
        <rFont val="Calibri"/>
        <family val="2"/>
      </rPr>
      <t>Ф</t>
    </r>
    <r>
      <rPr>
        <sz val="12"/>
        <rFont val="Times New Roman CE"/>
        <family val="1"/>
      </rPr>
      <t xml:space="preserve"> do 20 cm, za prezračevalne cevi - podaljšanje obstoječih strešnih kap za 40 cm s predhodno demontažo kape zračnika.</t>
    </r>
  </si>
  <si>
    <t>Dobava in montaža novih ravnih strešnih obrob zaradi termoizolacije vencev izdelane iz pocinkane barvane pločevine d = 0,5 mm, RŠ do 55 cm.</t>
  </si>
  <si>
    <t>Dobava in montaža novih poševnih strešnih obrob zaradi termoizolacije vencev izdelane iz pocinkane barvane pločevine d = 0,5 mm, RŠ do 55 cm.</t>
  </si>
  <si>
    <t xml:space="preserve">Dobava in montaža horizontalnih odtočnih žlebov ravne strehe kvadratnega profila iz pocinkane barvane pločevine d = 0,5 mm, RŠ do 60 cm. </t>
  </si>
  <si>
    <t>Dobava in montaža zidnih in kapnih obrob ravne strehe zaradi termoizolacije vencev, izdelane iz pocinkane barvane pločevine d = 0,5 mm, RŠ do 40 cm.</t>
  </si>
  <si>
    <t xml:space="preserve">V enotno ceno je treba upoštevati vsa pripravljalna in zaključna dela ter vse potrebne zidarske oziroma fasadne odre, ki naj bodo zajeti v ceno za enoto. 
</t>
  </si>
  <si>
    <t>Kompletna izvedba vertikalne hidroizolacije vključno z vsemi zaključki v naslednji sestavi: - osnovni hladni premaz na betonsko površino,  - bitumenski varilni trak 2x deb. 1,0 cm, - toplotna izolacija - ekstrudiran polistiren (zajet v fasadi). V ceni zajeti obdelavo vseh detajlov in zaključkov ter izvedba stika s horizontalno HI temeljev.</t>
  </si>
  <si>
    <t xml:space="preserve">V enotno ceno je treba upoštevati vsa pripravljalna in zaključna dela ter potrebno začasno podpiranje in morebitno prestavljanje elektroinštalacijskih kanalov na montažnih betonskih podstavkih. 
</t>
  </si>
  <si>
    <t>Pazljivo ročno rušenje obstoječega tlaka iz betonskih plošč komplet z betonsko podlago do d = 12 cm. Betonske plošče se ponovno vgradi.</t>
  </si>
  <si>
    <t>Dobava in montaža horizontalnih odtočnih žlebov kvadratnega profila iz pocinkane barvane pločevine d = 0,5 mm, RŠ do 33 cm.</t>
  </si>
  <si>
    <t>Dobava in montaža vertikalnih odtočnih cevi izdelanih iz pocinkane barvane pločevine d = 0,5 mm, RŠ do 33 cm.</t>
  </si>
  <si>
    <t>Ročno rušenje obstoječega spuščenega stropa izdelanega iz mavčnih plošč komplet s kovinsko podkonstrukcijo - rušenje 1/3 površine zaradi vstavljanja termoizolacije.</t>
  </si>
  <si>
    <t>Razna nepredvidena dela, drobni material, manipulativni in transportni stroški</t>
  </si>
  <si>
    <t>kpl</t>
  </si>
  <si>
    <t>Meritve strelovodne instalacije</t>
  </si>
  <si>
    <t>Dobava in izdelava ravne strehe naslednje sestave: sintetična hidroizolacija, armirana, UV stabilizirana HI membrana, debeline 1,8 mm, preklopno varjena z vročim zrakom, toplotna izolacija, plošče trde mineralne volne debeline 24 cm, parna zapora, bitumenski varilni trak debeline 4 mm, z nosilcem iz ALU folije in steklenega voala, kot npr.: SCUDOVAPOR 4 ali enakovredno, trak točkovno varjen, hladni bitumenski premaz v količini 0,3 kg/m2, - naklonski beton zajet v zidarskih delih</t>
  </si>
  <si>
    <t>OBJEKT:                Energetska sanacija vrtca Semedela-enota Markovec</t>
  </si>
  <si>
    <t>LOKACIJA             parcela št. 353/2, 353/4 in 353/5, k.o. Semedela</t>
  </si>
  <si>
    <t>PROJEKTANT:     Arnela Vidoševič, univ. dipl. ing. arh.</t>
  </si>
  <si>
    <r>
      <t xml:space="preserve">Izdelava, dobava in montaža stene sestavljene iz dvodelnih vrat delno zapolnjenih s polnilom, izdelanih iz Al profilov s prekinjenim termičnim mostom, zastekljenih s termopan steklom, finalno obdelanih, vrata opremljena s samozapiralom.                                   Dim. 200 x 235 cm </t>
    </r>
    <r>
      <rPr>
        <b/>
        <sz val="10"/>
        <rFont val="Times New Roman"/>
        <family val="1"/>
      </rPr>
      <t>VV1</t>
    </r>
  </si>
  <si>
    <r>
      <t xml:space="preserve">Izdelava, dobava in montaža dvokrilnih oken izdelanih iz Al profilov s prekinjenim termičnim mostom, zastekljenih s termopan steklom , z odpiranjem enega krila okoli H in V osi in enega krila okoli V osi, finalno obdelanih.                                   Dim. 180 x 145 cm </t>
    </r>
    <r>
      <rPr>
        <b/>
        <sz val="10"/>
        <rFont val="Times New Roman"/>
        <family val="1"/>
      </rPr>
      <t>O1</t>
    </r>
  </si>
  <si>
    <r>
      <t xml:space="preserve">Izdelava, dobava in montaža dvokrilnih oken izdelanih iz Al profilov s prekinjenim termičnim mostom, zastekljenih s termopan steklom , z odpiranjem enega krila okoli H in V osi in enega krila okoli V osi, finalno obdelanih.                                   Dim. 120 x 145 cm </t>
    </r>
    <r>
      <rPr>
        <b/>
        <sz val="10"/>
        <rFont val="Times New Roman"/>
        <family val="1"/>
      </rPr>
      <t>O2</t>
    </r>
  </si>
  <si>
    <r>
      <t xml:space="preserve">Izdelava, dobava in montaža dvokrilnih oken izdelanih iz Al profilov s prekinjenim termičnim mostom, zastekljenih s termopan steklom, z odpiranjem enega krila okoli H in V osi in enega krila okoli V osi, finalno obdelanih.                                   Dim. 155 x 100 cm </t>
    </r>
    <r>
      <rPr>
        <b/>
        <sz val="10"/>
        <rFont val="Times New Roman"/>
        <family val="1"/>
      </rPr>
      <t>O10</t>
    </r>
  </si>
  <si>
    <r>
      <t xml:space="preserve">Dobava in montaža zunanjih okenskih polic izdelanih iz Al barvane pločevine - estrudiranih profilov, d = 1,5 mm, </t>
    </r>
    <r>
      <rPr>
        <sz val="12"/>
        <rFont val="Calibri"/>
        <family val="2"/>
      </rPr>
      <t>razvite širine</t>
    </r>
    <r>
      <rPr>
        <sz val="12"/>
        <rFont val="Times New Roman CE"/>
        <family val="1"/>
      </rPr>
      <t xml:space="preserve"> do 35 cm, komplet z bočnimi zaključki iz umetne mase - vsi robovi zaokroženi. V enotno ceno všteta tudi predhodna demontaža obstoječih okenskih polic.</t>
    </r>
  </si>
  <si>
    <t>Dobava in montaža sendvič pločevine iz pocinkane barvane pločevine, d = 0,5 mm, termoizolacije d = 16 cm, - zapora kopelit odprtin v kuhinji. V enotno ceno všteta tudi predhodna demontaža obstoječih kopelit zasteklitev.</t>
  </si>
  <si>
    <t>RAZNA DELA</t>
  </si>
  <si>
    <t>SKUPAJ RAZNA DELA</t>
  </si>
  <si>
    <t>Monitoring delovanja ogrevalnega sistema s kontrolo porabe energije, ki vključuje:</t>
  </si>
  <si>
    <t>- Prosto programabilni krmilnik z webserverjem z minimalno 10 vhodi z možnostjo shranjevanja podatkov.</t>
  </si>
  <si>
    <t>- Priključek na hišno računalniško omrežje/komunikacijo</t>
  </si>
  <si>
    <t>- Ustrezno programiranje</t>
  </si>
  <si>
    <t>- Merilnik porabe električne energije za toplotno črpalko</t>
  </si>
  <si>
    <t>-Šolanje uporabnika</t>
  </si>
  <si>
    <t>-Komplet s priključitvijo, zagonom, kabelsko povezavo in izvedbo prenosa podatkov</t>
  </si>
  <si>
    <t>MONITORING</t>
  </si>
  <si>
    <t>Demontaža in ponovna montaža obstoječih zunanjih enot hladilnega sistema v SPLIT izvedbi. Zunanje enote so nameščene na fasadi ali strehi objekta. Zunaje enote se odklopi in demontira (vključno z obstoječimi nosilci) in hrani na primerni lokaciji do zaključka del na fasadi objekta, po končanih delih na fasadi pa ponovno montira na predhodno lokacijo in priklopi na obstoječo instalacijo. Komplet z vsemi tesnilnim, nosilnim in pritrdilnim materialom, ponolnim polnjenjem plina in zagonom.</t>
  </si>
  <si>
    <t>Demontaža in ponovna montaža obstoječih fasadnih rešetk prezračevalne instalacije. Fasadne prezračevalne rešetke se odstrani in hrani na primerni lokaciji do postavitve nove fasadne izolacije. Po postavitvi nove toplote izolacije na fasadi se ponovno postavi prezračevalne rešetke kot je bilo to predhodno narejeno. Izvede se povezavo med rešetko in prezračevalnim kanalom. Komplet z vsemi tesnilnim, izolativnim, nosilnim in pritrdilnim materialom ter morebitne povezovalne elemente do obstoječe instalacije.</t>
  </si>
  <si>
    <t>Demontaža in ponovna montaža obstoječih strešnih prezračevalnih elementov (fajf ali strešnih kap). Strešne prezračevalne elemente se demontira in hrani na primerni lokaciji do postavitve nove strešne izolacije in kritine.Po postavitvi nove strešne kritine in izolacije se prezračevalne elemente postavi kot je bilo to predhodno narejeno. Komplet z vsemi tesnilnim, izolativnim, nosilnim in pritrdilnim materialom ter morebitne povezovalne elemente do obstoječe instalacije.</t>
  </si>
  <si>
    <t>Ostala nepredvidena dela vezana na demontažo in ponovno montažo kanalskih ali cevni elementov</t>
  </si>
  <si>
    <t>Pri rekonstrukcij fasade je potrebna demontaža zunanjih svetilk in ponovna montaža teh svetilk na isto mesto</t>
  </si>
  <si>
    <t>Pri toplotni izolaciji stropa je potrebna demontaža svetilk in ponovna montaža teh svetilk na isto mesto</t>
  </si>
  <si>
    <t>Demontaža in odstranitev ter ponovna montaža odstranjene strelovodne naprave: odvodni vodi z vertikalnimi zaščitami, Fe/Zn valjanec 20x3mm</t>
  </si>
  <si>
    <t>Demontaža in odstranitev ter ponovna montaža odstranjenih lovilnih vodov na ravni strehi, Al vodnik fi 8mm</t>
  </si>
  <si>
    <t>Demontaža in odstranitev ter ponovna montaža odstranjenih streših in zidnih držal, AB kock, pregled in sanacija,</t>
  </si>
  <si>
    <t>Izdelava, dobava ter vgrajevanje keramične niskostenske obloge (cokel) na vseh novoizvedenih mavčnih stenskih oblogah, enakega tipa kot obstoječa talna keramika oziroma niskostenske obloge .</t>
  </si>
  <si>
    <t>STAVBNO POHIŠTVO</t>
  </si>
  <si>
    <t>Dobava in montaža ravnih strešnih obrob - slemenski zaključek in maska omarice za zunanje okenske žaluzije, izdelane iz pocinkane barvane pločevine d = 0,5 mm, RŠ do 100 cm.</t>
  </si>
  <si>
    <t>Izdelava, dobava in montaža fasadne obloge iz sendvič pločevine iz negorljivega fasadnega panela kot naprimer Trimo Invisio, gladek profil, RAL 7035 izdelanega iz jeklene pocinkane barvane pločevine deb. 0,60 mm z vmesno toplotno izolacijo iz poliuretana, d = 160 mm, vključno z vsemi obrobami na vseh stikih sz ostalo konstrukcijo ali termoizolacijo, tesnilnim in vijačnim materialom.</t>
  </si>
  <si>
    <t>Predelava obstoječe kovinske konstrukcije ograje pred elektroomaricami za potrebe solarne elektrarne na strehi vrtca. Ograja se po širini zoža za debelino termoizolirane sestave fasade (cca 17 cm). Vsa mesta predelave se 2 x temeljno in 2 x končno barva v enaki barvi kot obstoječa ograja.</t>
  </si>
  <si>
    <t xml:space="preserve">Predelava obstoječe kovinske pohodne rešetke svetlobnih kletnih jaškov (pri oknih O1) zaradi termoizolacije fasade in termoizolacije sten svetlobnih jaškov. Izdela oziroma predela se okvir rešetke ter sama rešetka po dolžini in širini za cca 17 cm  (za debelino termoizolirane sestave fasade. Vsa mesta predelave se 2 x temeljno in 2 x končno barva v enaki barvi kot obstoječa rešetka. </t>
  </si>
  <si>
    <t xml:space="preserve">Predelava obstoječe kovinske pohodne rešetke svetlobnih kletnih jaškov (pri oknih O2) zaradi termoizolacije fasade in termoizolacije sten svetlobnih jaškov. Izdela oziroma predela se okvir rešetke ter sama rešetka po dolžini in širini za cca 17 cm  (za debelino termoizolirane sestave fasade. Vsa mesta predelave se 2 x temeljno in 2 x končno barva v enaki barvi kot obstoječa rešetka. </t>
  </si>
  <si>
    <t>Dobava in montaža samolepilne zaščitne folije v designu po izboru naročnika oziroma arhitekta kot dekorativna in vizuelna zaščita oken sanitarij.</t>
  </si>
  <si>
    <t>Nabava, dobava in montaža enostranske notranje poševne in horizontalne stropne obloge z enostransko dvojno oblogo iz mavčnih plošč debeline 2 x 12,5 mm na podkonstrukcijo iz pocinkanih stenskih C - profilov iz jeklene pločevine 75 mm, ter vgrajene parne zapore iz armirane folije kot naprimer Ekonatur - Ekoprodukt d.o.o. (ali enakovredno) skupaj z obdelavo špalet, rezanjem stikov, prebojev in bandažiranjem v skladu z 4. kakovostno stopnjo (Q4) ter tesnjenjem stika obloge s konstrukcijo objekta s trajno elastičnim kitom. V enotno ceno všteta tudi izdelava vseh izrezov za prehod instalacij, montažo svetilk, ...</t>
  </si>
  <si>
    <t>Nabava, dobava in montaža enostranske notranje poševne in horizontalne stropne obloge z enostransko dvojno oblogo iz vodoodpornih mavčnih plošč debeline 2 x 12,5 mm na podkonstrukcijo iz pocinkanih stenskih C - profilov iz jeklene pločevine 75 mm, ter vgrajene parne zapore iz armirane folije kot naprimer Ekonatur - Ekoprodukt d.o.o. (ali enakovredno) skupaj z obdelavo špalet, rezanjem stikov, prebojev in bandažiranjem v skladu z 4. kakovostno stopnjo (Q4) ter tesnjenjem stika obloge s konstrukcijo objekta s trajno elastičnim kitom. V enotno ceno všteta tudi izdelava vseh izrezov za prehod instalacij, montažo svetilk, ...</t>
  </si>
  <si>
    <t>Nabava, dobava in montaža enostranske notranje poševne in horizontalne stropne obloge z enostransko dvojno oblogo iz mavčnih plošč debeline 2 x 12,5 mm na podkonstrukcijo iz pocinkanih stenskih C - profilov iz jeklene pločevine 75 mm, polaganje izolacijskega sloja iz mineralne volne (MV) po izbiri naročnika (kot napimer Knauf Insulation DP-5, polno zapolnjeno, debeline 120 mm); vse skupaj položeno na parno zaporo iz armirane folije kot naprimer Ekonatur - Ekoprodukt d.o.o. (ali enakovredno) skupaj z obdelavo špalet, rezanjem stikov, prebojev in bandažiranjem v skladu z 4. kakovostno stopnjo (Q4) ter tesnjenjem stika obloge s konstrukcijo objekta s trajno elastičnim kitom. V enotno ceno všteta tudi izdelava vseh izrezov za prehod instalacij, montažo svetilk, ...</t>
  </si>
  <si>
    <t>Nabava, dobava in montaža enostranske notranje poševne in horizontalne stropne obloge z enostransko dvojno oblogo iz mavčnih plošč debeline 2 x 12,5 mm na podkonstrukcijo iz pocinkanih stenskih C - profilov iz jeklene pločevine 75 mm, polaganje izolacijskega sloja iz mineralne volne (MV) po izbiri naročnika (kot napimer Knauf Insulation DP-5, polno zapolnjeno, debeline 140 mm); vse skupaj položeno na parno zaporo iz armirane folije kot naprimer Ekonatur - Ekoprodukt d.o.o. (ali enakovredno) skupaj z obdelavo špalet, rezanjem stikov, prebojev in bandažiranjem v skladu z 4. kakovostno stopnjo (Q4) ter tesnjenjem stika obloge s konstrukcijo objekta s trajno elastičnim kitom. V enotno ceno všteta tudi izdelava vseh izrezov za prehod instalacij, montažo svetilk, ...</t>
  </si>
  <si>
    <t>Nabava, dobava in montaža enostranske notranje stenske obloge z enostransko dvojno oblogo iz mavčnih plošč debeline 2 x 12,5 mm na podkonstrukcijo iz pocinkanih stenskih C - profilov iz jeklene pločevine 75 mm z ustreznim odmikom od obstoječega zidu (minimalno 16 cm), polaganje izolacijskega sloja iz mineralne volne (MV) po izbiri naročnika (kot napimer Knauf Insulation DP-5, polno zapolnjeno, debeline 160 mm); vse skupaj položeno na parno zaporo iz armirane folije kot naprimer Ekonatur - Ekoprodukt d.o.o. (ali enakovredno)  skupaj z obdelavo špalet, rezanjem stikov, prebojev in bandažiranjem v skladu z 4. kakovostno stopnjo (Q4) ter tesnjenjem stika obloge s konstrukcijo objekta s trajno elastičnim kitom. V enotno ceno všteta tudi izdelava vseh izrezov za prehod instalacij, stikal, ...</t>
  </si>
  <si>
    <t>Nabava, dobava in montaža enostranske notranje stenske obloge z enostransko dvojno oblogo iz mavčnih plošč debeline 2 x 12,5 mm na podkonstrukcijo iz pocinkanih stenskih C - profilov iz jeklene pločevine 75 mm z ustreznim odmikom od obstoječega zidu (minimalno 8 cm), polaganje izolacijskega sloja iz mineralne volne (MV) po izbiri naročnika (kot napimer Knauf Insulation DP-5, polno zapolnjeno, debeline 80 mm); vse skupaj položeno na parno zaporo iz armirane folije kot naprimer Ekonatur - Ekoprodukt d.o.o. (ali enakovredno)  skupaj z obdelavo špalet, rezanjem stikov, prebojev in bandažiranjem v skladu z 4. kakovostno stopnjo (Q4) ter tesnjenjem stika obloge s konstrukcijo objekta s trajno elastičnim kitom. V enotno ceno všteta tudi izdelava vseh izrezov za prehod instalacij, stikal, ...</t>
  </si>
  <si>
    <t>troslojno izolacijsko steklo termopan 3+3/9/3/9/3+3 mm s toplotno prehodnostjo U = 0,7 W/m2 K</t>
  </si>
  <si>
    <t>Izdelava logotipa "VRTEC SEMEDELA" in napisa vrtca (VRTEC SEMEDELA - ENOTA MARKOVEC) izdelanega iz nerjaveče pločevine, črk višine do 30 cm,  globine do 5 cm, z barvanim čelom, logotip izdelan po navodilih naročnika oziroma projektanta.</t>
  </si>
  <si>
    <t xml:space="preserve">cena na enoto </t>
  </si>
  <si>
    <t>skupaj</t>
  </si>
  <si>
    <t xml:space="preserve">Dobava in montaža - vstavljene izolacijskega sloja iz mineralne volne (MV) po izbiri naročnika (kot napimer Knauf Insulation DP-5, polno zapolnjeno, debeline 140 mm); vse skupaj položeno na parno zaporo iz armirane folije npr. Ekonatur - Ekoprodukt d.o.o. (ali enakovredno) v notranje poševne in horizontalne stropne obloge obstoječega (delno odprtega) stropa. </t>
  </si>
  <si>
    <t>v postavkah kjer je posebej navedeno refleksno steklo je potrebno zagotoviti propustnost 25 %</t>
  </si>
  <si>
    <t>Izdelava, dobava in montaža dvanajstdelnih fiksnih oken sestavljenih iz 6 x zastekljeni delov dim. 114 x 130 in 6 x polnil dim. 114 x 30, izdelanih iz Al profilov s prekinjenim termičnim mostom, zastekljenih s termopan steklom in polnilom, finalno obdelanih.                                   Dim. 683 x 160 cm SO1</t>
  </si>
  <si>
    <t>Izdelava, dobava in montaža osemnajstdelnih fiksnih oken sestavljenih iz 9 x zastekljeni delov dim. 107 x 170 in 9 x polnil dim. 107 x 30, izdelanih iz Al profilov s prekinjenim termičnim mostom, zastekljenih  s termopan steklom in polnilom, finalno obdelanih.                                   Dim. 960 x 200 cm SO2</t>
  </si>
  <si>
    <r>
      <t xml:space="preserve">Demontaža stekel in polnil, izdelava, dobava in montaža termopan stekel z zamenjavo steklitvenih letev ter tesnil, finalno obdelanih. V enotno ceno je všteta tudi fina nastvitev ter morebitna zamenjava tesnil celotnega izdelka.                                   Dim. 200 x 235 cm </t>
    </r>
    <r>
      <rPr>
        <b/>
        <sz val="10"/>
        <rFont val="Times New Roman"/>
        <family val="1"/>
      </rPr>
      <t>VV1</t>
    </r>
  </si>
  <si>
    <r>
      <t xml:space="preserve">Demontaža stekel in polnil, izdelava, dobava in montaža termopan stekel z zamenjavo steklitvenih letev ter tesnil, finalno obdelanih. V enotno ceno je všteta tudi fina nastvitev ter morebitna zamenjava tesnil celotnega izdelka.                                  Dim. 683 x 325/273 cm </t>
    </r>
    <r>
      <rPr>
        <b/>
        <sz val="10"/>
        <rFont val="Times New Roman"/>
        <family val="1"/>
      </rPr>
      <t>SS1</t>
    </r>
  </si>
  <si>
    <r>
      <t xml:space="preserve">Demontaža stekel in polnil, izdelava, dobava in montaža termopan stekel z zamenjavo steklitvenih letev ter tesnil, finalno obdelanih. V enotno ceno je všteta tudi fina nastvitev ter morebitna zamenjava tesnil celotnega izdelka.                                  Dim. 683 x 225/183 cm </t>
    </r>
    <r>
      <rPr>
        <b/>
        <sz val="10"/>
        <rFont val="Times New Roman"/>
        <family val="1"/>
      </rPr>
      <t>SS2</t>
    </r>
  </si>
  <si>
    <r>
      <t xml:space="preserve">Izdelava, dobava in montaža osemdelne stene sestavljene iz petih fiksnih zastekljeni delov dim. 93 x 130, dveh oken z odpiranjem krila okoli H in V osi dim. 90 x 130, dveh vmesnih ojačitev (priključitev prečne stene) - polnil dim. 10 x 130 in enokrilnih vrat s fiksno nadsvetlobo dim. 90 x 235 ter ojačitve - polnila dim. 10 x 235, izdelanih iz Al profilov s prekinjenim termičnim mostom, zastekljenih s termopan steklom in polnilom, finalno obdelanih, vrata opremljena s samozapiralom.                                         Dim. 673 x 255(130) cm </t>
    </r>
    <r>
      <rPr>
        <b/>
        <sz val="10"/>
        <rFont val="Times New Roman"/>
        <family val="1"/>
      </rPr>
      <t>SS3</t>
    </r>
  </si>
  <si>
    <r>
      <t xml:space="preserve">Izdelava, dobava in montaža sedemdelne stene sestavljene iz petih fiksnih zastekljeni delov dim. 95 (90) x 130, dveh oken z odpiranjem krila okoli H in V osi dim. 90 x 130 in 93 x 130 in treh vmesnih ojačitev (priključitev prečne stene) - polnil dim. 10 x 130, izdelanih iz Al profilov s prekinjenim termičnim mostom, zastekljenih s termopan steklom in polnilom, finalno obdelanih.                                                                     Dim. 683 x 130 cm </t>
    </r>
    <r>
      <rPr>
        <b/>
        <sz val="10"/>
        <rFont val="Times New Roman"/>
        <family val="1"/>
      </rPr>
      <t>SS4</t>
    </r>
  </si>
  <si>
    <r>
      <t xml:space="preserve">Izdelava, dobava in montaža stene in stropa  vetrolova sestavljenega iz dveh sten, stene iz trodelnega fiksnega dela in stene iz enokrilnih vrat, dvodelnega bočnega fiksnega dela in fiksne nadsvetlobe ter toplotno izolirane strehe izdelane iz sendvič pločevine. Spodnji del vetrolova je zapolnjen s polnilom, ostalli deli zastekljeni. Vetrolov izdelan iz Al profilov s prekinjenim termičnim mostom, zastekljen s termopan steklom, finalno obdelan, vrata opremljena s samozapiralom.                                   Dim. (145 + 180) x 280 cm </t>
    </r>
    <r>
      <rPr>
        <b/>
        <sz val="10"/>
        <rFont val="Times New Roman"/>
        <family val="1"/>
      </rPr>
      <t>SS5</t>
    </r>
  </si>
  <si>
    <r>
      <t xml:space="preserve">Demontaža stekel in polnil, izdelava, dobava in montaža termopan stekel z zamenjavo steklitvenih letev ter tesnil, finalno obdelanih. V enotno ceno je všteta tudi fina nastvitev ter morebitna zamenjava tesnil celotnega izdelka.                                   Dim. 230 x 175 cm </t>
    </r>
    <r>
      <rPr>
        <b/>
        <sz val="10"/>
        <rFont val="Times New Roman"/>
        <family val="1"/>
      </rPr>
      <t>O3</t>
    </r>
  </si>
  <si>
    <r>
      <t xml:space="preserve">Demontaža stekel in polnil, izdelava, dobava in montaža termopan stekel z zamenjavo steklitvenih letev ter tesnil, finalno obdelanih. V enotno ceno je všteta tudi fina nastvitev ter morebitna zamenjava tesnil celotnega izdelka.                                  Dim. 210 x 235 cm </t>
    </r>
    <r>
      <rPr>
        <b/>
        <sz val="10"/>
        <rFont val="Times New Roman"/>
        <family val="1"/>
      </rPr>
      <t>O4</t>
    </r>
  </si>
  <si>
    <r>
      <t xml:space="preserve">Demontaža stekel in polnil, izdelava, dobava in montaža termopan stekel z zamenjavo steklitvenih letev ter tesnil, finalno obdelanih. V enotno ceno je všteta tudi fina nastvitev ter morebitna zamenjava tesnil celotnega izdelka.                                  Dim. 230 x 235 cm </t>
    </r>
    <r>
      <rPr>
        <b/>
        <sz val="10"/>
        <rFont val="Times New Roman"/>
        <family val="1"/>
      </rPr>
      <t>O5</t>
    </r>
  </si>
  <si>
    <r>
      <t xml:space="preserve">Demontaža stekel in polnil, izdelava, dobava in montaža termopan stekel z zamenjavo steklitvenih letev ter tesnil, finalno obdelanih. V enotno ceno je všteta tudi fina nastvitev ter morebitna zamenjava tesnil celotnega izdelka.                                  Dim. 100 x 255 cm </t>
    </r>
    <r>
      <rPr>
        <b/>
        <sz val="10"/>
        <rFont val="Times New Roman"/>
        <family val="1"/>
      </rPr>
      <t>VV3</t>
    </r>
  </si>
  <si>
    <r>
      <t xml:space="preserve">Demontaža stekel in polnil, izdelava, dobava in montaža termopan stekel z zamenjavo steklitvenih letev ter tesnil, finalno obdelanih. V enotno ceno je všteta tudi fina nastvitev ter morebitna zamenjava tesnil celotnega izdelka.                                   Dim. 135 x 235 cm </t>
    </r>
    <r>
      <rPr>
        <b/>
        <sz val="10"/>
        <rFont val="Times New Roman"/>
        <family val="1"/>
      </rPr>
      <t>VV4</t>
    </r>
  </si>
  <si>
    <r>
      <t xml:space="preserve">Demontaža stekel in polnil, izdelava, dobava in montaža termopan stekel z zamenjavo steklitvenih letev ter tesnil, finalno obdelanih. V enotno ceno je všteta tudi fina nastvitev ter morebitna zamenjava tesnil celotnega izdelka.                                  Dim. 100 x 80 cm </t>
    </r>
    <r>
      <rPr>
        <b/>
        <sz val="10"/>
        <rFont val="Times New Roman"/>
        <family val="1"/>
      </rPr>
      <t>O6</t>
    </r>
  </si>
  <si>
    <r>
      <t xml:space="preserve">Demontaža stekel in polnil, izdelava, dobava in montaža termopan stekel z zamenjavo steklitvenih letev ter tesnil, finalno obdelanih. V enotno ceno je všteta tudi fina nastvitev ter morebitna zamenjava tesnil celotnega izdelka.                                  Dim. 100 x 165 cm </t>
    </r>
    <r>
      <rPr>
        <b/>
        <sz val="10"/>
        <rFont val="Times New Roman"/>
        <family val="1"/>
      </rPr>
      <t>O7</t>
    </r>
  </si>
  <si>
    <r>
      <t xml:space="preserve">Demontaža stekel in polnil, izdelava, dobava in montaža termopan stekel z zamenjavo steklitvenih letev ter tesnil, finalno obdelanih. V enotno ceno je všteta tudi fina nastvitev ter morebitna zamenjava tesnil celotnega izdelka.                                   Dim. 140 x 100 cm </t>
    </r>
    <r>
      <rPr>
        <b/>
        <sz val="10"/>
        <rFont val="Times New Roman"/>
        <family val="1"/>
      </rPr>
      <t>O8</t>
    </r>
  </si>
  <si>
    <r>
      <t xml:space="preserve">Demontaža stekel in polnil, izdelava, dobava in montaža termopan stekel z zamenjavo steklitvenih letev ter tesnil, finalno obdelanih. V enotno ceno je všteta tudi fina nastvitev ter morebitna zamenjava tesnil celotnega izdelka.                                  Dim. 260 x 100 cm </t>
    </r>
    <r>
      <rPr>
        <b/>
        <sz val="10"/>
        <rFont val="Times New Roman"/>
        <family val="1"/>
      </rPr>
      <t>O9</t>
    </r>
  </si>
  <si>
    <r>
      <t xml:space="preserve">Demontaža stekel in polnil, izdelava, dobava in montaža termopan stekel z zamenjavo steklitvenih letev ter tesnil, finalno obdelanih. V enotno ceno je všteta tudi fina nastvitev ter morebitna zamenjava tesnil celotnega izdelka.                                  Dim. 155 x 100 cm </t>
    </r>
    <r>
      <rPr>
        <b/>
        <sz val="10"/>
        <rFont val="Times New Roman"/>
        <family val="1"/>
      </rPr>
      <t>O10</t>
    </r>
  </si>
  <si>
    <r>
      <t xml:space="preserve">Demontaža stekel in polnil, izdelava, dobava in montaža termopan stekel z zamenjavo steklitvenih letev ter tesnil, finalno obdelanih. V enotno ceno je všteta tudi fina nastvitev ter morebitna zamenjava tesnil celotnega izdelka.                                  Dim. 140 x 150 cm </t>
    </r>
    <r>
      <rPr>
        <b/>
        <sz val="10"/>
        <rFont val="Times New Roman"/>
        <family val="1"/>
      </rPr>
      <t>O11</t>
    </r>
  </si>
  <si>
    <r>
      <t xml:space="preserve">Demontaža stekel in polnil, izdelava, dobava in montaža termopan stekel z zamenjavo steklitvenih letev ter tesnil, finalno obdelanih. V enotno ceno je všteta tudi fina nastvitev ter morebitna zamenjava tesnil celotnega izdelka.                                 Dim. 80 x 80 cm </t>
    </r>
    <r>
      <rPr>
        <b/>
        <sz val="10"/>
        <rFont val="Times New Roman"/>
        <family val="1"/>
      </rPr>
      <t>O12</t>
    </r>
  </si>
  <si>
    <r>
      <t xml:space="preserve">Demontaža stekel in polnil, izdelava, dobava in montaža termopan stekel z zamenjavo steklitvenih letev ter tesnil, finalno obdelanih. V enotno ceno je všteta tudi fina nastvitev ter morebitna zamenjava tesnil celotnega izdelka.                                   Dim. 240 x 140 cm </t>
    </r>
    <r>
      <rPr>
        <b/>
        <sz val="10"/>
        <rFont val="Times New Roman"/>
        <family val="1"/>
      </rPr>
      <t>O13</t>
    </r>
  </si>
  <si>
    <r>
      <t xml:space="preserve">Izdelava, dobava in montaža zunanjih okenskih žaluzij (za šestdelno okno oznake </t>
    </r>
    <r>
      <rPr>
        <b/>
        <sz val="10"/>
        <rFont val="Times New Roman"/>
        <family val="1"/>
      </rPr>
      <t>SO1</t>
    </r>
    <r>
      <rPr>
        <sz val="10"/>
        <rFont val="Times New Roman"/>
        <family val="1"/>
      </rPr>
      <t xml:space="preserve">), tip kot naprimer MASTER - KRPAN, izdelane iz Al profilov C80 mm, obojestransko vpeta, kompletno z vodili in podometno masko, odpiranje z elektromotornim pogonom, s priključnim kablom do mesta priključitve, z upravljanjem s telekomando. Žaluzija radeljena po širini zaradi velikosti na 3 enake dele (ali več - po navodilih dobavitelja). Vsa vodila in same lamele morajo biti predvidena, da so izpostavljena burji in zato primerno močna in dodatno ojačana proti vetru                                   Dim. 683 x 160 cm </t>
    </r>
    <r>
      <rPr>
        <b/>
        <sz val="10"/>
        <rFont val="Times New Roman"/>
        <family val="1"/>
      </rPr>
      <t>SO1</t>
    </r>
  </si>
  <si>
    <r>
      <t xml:space="preserve">Izdelava, dobava in montaža zunanjih okenskih žaluzij (za šestdelno okno oznake </t>
    </r>
    <r>
      <rPr>
        <b/>
        <sz val="10"/>
        <rFont val="Times New Roman"/>
        <family val="1"/>
      </rPr>
      <t>SO1</t>
    </r>
    <r>
      <rPr>
        <sz val="10"/>
        <rFont val="Times New Roman"/>
        <family val="1"/>
      </rPr>
      <t xml:space="preserve">), tip kot naprimer MASTER - KRPAN, izdelane iz Al profilov C80 mm, obojestransko vpeta, kompletno z vodili in podometno masko, odpiranje z elektromotornim pogonom, s priključnim kablom do mesta priključitve, z upravljanjem s telekomando. Žaluzija radeljena po širini zaradi velikosti na 3 enake dele (ali več - po navodilih dobavitelja). Vsa vodila in same lamele morajo biti predvidena, da so izpostavljena burji in zato primerno močna in dodatno ojačana proti vetru                                   Dim. 960 x 200 cm </t>
    </r>
    <r>
      <rPr>
        <b/>
        <sz val="10"/>
        <rFont val="Times New Roman"/>
        <family val="1"/>
      </rPr>
      <t>SO2</t>
    </r>
  </si>
  <si>
    <t xml:space="preserve">Izdelava tankoslojne kontaktne fasade kot naprimer JUBIZOL MP v sestavi:                                             priprava površine za obdelavo, toplotna izolacija iz lamelnih fasadnih plošč kot naprimer Knauf insulation FKL (tip III), plošč iz mineralne volne, debeline 16 cm, lepljena na podlago z JUBIZOL LEPILNO MALTO, pritrjevanje plošč iz mineralne volne s pripadajočimi sidri, nanos sloja JUBIZOL LEPILNE MALTE z vtapanjem fasadne steklene mrežice, nanos JUBIZOL LEPILNE MALTE, dodatno pritrjevanje skozi mrežico, vključno z vsemi ojačilnimi vogalniki, ojačitvami odprtin, vznožnimi letvami in vsemi detajli po sistemu JUBIZOL MP. Zaključni tankoslojni silikonski fasadni omet v izbrani barvi in strukturi - SILIKONSKI GLAJEN OMET 2,0 mm, po JUB - ovi barvni karti, po predhodni potrditvi naročnika. </t>
  </si>
  <si>
    <t>Izdelava tankoslojne kontaktne fasade kot naprimer JUBIZOL MP v sestavi:                                             priprava površine za obdelavo, toplotna izolacija iz lamelnih fasadnih plošč kot naprimer Knauf insulation FKL (tip III), plošč iz mineralne volne, debeline 8 cm, lepljena na podlago z JUBIZOL LEPILNO MALTO, pritrjevanje plošč iz mineralne volne s pripadajočimi sidri, nanos sloja JUBIZOL LEPILNE MALTE z vtapanjem fasadne steklene mrežice, nanos JUBIZOL LEPILNE MALTE, dodatno pritrjevanje skozi mrežico, vključno z vsemi ojačilnimi vogalniki, ojačitvami odprtin, vznožnimi letvami in vsemi detajli po sistemu JUBIZOL MP. Zaključni tankoslojni silikonski fasadni omet v izbrani barvi in strukturi - SILIKONSKI GLAJEN OMET 2,0 mm, po JUB - ovi barvni karti, po predhodni potrditvi naročnika.</t>
  </si>
  <si>
    <t>Toplotna izolacija strešnih napuščev (terase). Izdelava tankoslojne kontaktne fasade kot naprimer JUBIZOL v sestavi: priprava površine (MONTAŽNE STREŠNE Pi PLOŠČE) za obdelavo, toplotna izolacija iz XPS (kot naprimer Fragmat XPS 300 GL), debeline 8 cm, lepljena na podlago z JUBIZOL LEPILNO MALTO, pritrjevanje plošč s pripadajočimi sidri, nanos sloja JUBIZOL LEPILNE MALTE z vtapanjem fasadne steklene mrežice, nanos JUBIZOL LEPILNE MALTE, dodatno pritrjevanje skozi mrežico, vključno z vsemi ojačilnimi vogalniki, ojačitvami odprtin, vznožnimi letvami in vsemi detajli po sistemu JUBIZOL. Zaključni tankoslojni silikonski fasadni omet v izbrani barvi in strukturi - SILIKONSKI GLAJEN OMET 2,0 mm, po JUB - ovi barvni karti, po predhodni potrditvi naročnika.</t>
  </si>
  <si>
    <t>Toplotna izolacija strešnih vencev, r. š. do 65 cm. Izdelava tankoslojne kontaktne fasade kot naprimer JUBIZOL v sestavi: priprava površine (MONTAŽNE STREŠNE Pi PLOŠČE) za obdelavo, toplotna izolacija iz XPS (kot naprimer Fragmat XPS 300 GL), debeline 8 cm, lepljena na podlago z JUBIZOL LEPILNO MALTO, pritrjevanje plošč s pripadajočimi sidri, nanos sloja JUBIZOL LEPILNE MALTE z vtapanjem fasadne steklene mrežice, nanos JUBIZOL LEPILNE MALTE, dodatno pritrjevanje skozi mrežico, vključno z vsemi ojačilnimi vogalniki, ojačitvami odprtin, vznožnimi letvami in vsemi detajli po sistemu JUBIZOL. Zaključni tankoslojni silikonski fasadni omet v izbrani barvi in strukturi - SILIKONSKI GLAJEN OMET 2,0 mm, po JUB - ovi barvni karti, po predhodni potrditvi naročnika.</t>
  </si>
  <si>
    <t>Toplotna izolacija strešnih vencev, r. š. do 45 cm. Izdelava tankoslojne kontaktne fasade kot naprimer JUBIZOL v sestavi: priprava površine (MONTAŽNE STREŠNE Pi PLOŠČE) za obdelavo, toplotna izolacija iz XPS (kot naprimer Fragmat XPS 300 GL), debeline 8 cm, lepljena na podlago z JUBIZOL LEPILNO MALTO, pritrjevanje plošč s pripadajočimi sidri, nanos sloja JUBIZOL LEPILNE MALTE z vtapanjem fasadne steklene mrežice, nanos JUBIZOL LEPILNE MALTE, dodatno pritrjevanje skozi mrežico, vključno z vsemi ojačilnimi vogalniki, ojačitvami odprtin, vznožnimi letvami in vsemi detajli po sistemu JUBIZOL. Zaključni tankoslojni silikonski fasadni omet v izbrani barvi in strukturi - SILIKONSKI GLAJEN OMET 2,0 mm, po JUB - ovi barvni karti, po predhodni potrditvi naročnika.</t>
  </si>
  <si>
    <t>Toplotna izolacija strešnih vencev, r. š. do 30 cm. Izdelava tankoslojne kontaktne fasade kot naprimer JUBIZOL v sestavi: priprava površine (MONTAŽNE STREŠNE Pi PLOŠČE) za obdelavo, toplotna izolacija iz XPS (kot naprimer Fragmat XPS 300 GL), debeline 8 cm, lepljena na podlago z JUBIZOL LEPILNO MALTO, pritrjevanje plošč s pripadajočimi sidri, nanos sloja JUBIZOL LEPILNE MALTE z vtapanjem fasadne steklene mrežice, nanos JUBIZOL LEPILNE MALTE, dodatno pritrjevanje skozi mrežico, vključno z vsemi ojačilnimi vogalniki, ojačitvami odprtin, vznožnimi letvami in vsemi detajli po sistemu JUBIZOL. Zaključni tankoslojni silikonski fasadni omet v izbrani barvi in strukturi - SILIKONSKI GLAJEN OMET 2,0 mm, po JUB - ovi barvni karti, po predhodni potrditvi naročnika.</t>
  </si>
  <si>
    <t>Doplačilo za izdelavo cokla z XPS (kot naprimer Fragmat XPS 300 GL) in FINALNI GLAJEN OMET COKLA – KULIRPLAST v barvi in strukturi po predhodni potrditvi naročnika.</t>
  </si>
  <si>
    <t>SKUPAJ GRADBENO OBRTNIŠKA DELA</t>
  </si>
  <si>
    <t>SKUPAJ</t>
  </si>
  <si>
    <t>OBJEKT:   Energetska sanacija vrtca Semedela enota Markovecin OŠ A. Ukmarja</t>
  </si>
  <si>
    <t>INVESTITOR:  Mestna občina Koper</t>
  </si>
  <si>
    <t>LOKACIJA: parcela št. 353/2, 353/4 in 353/5, k.o. Semedela</t>
  </si>
  <si>
    <t>PROJEKT: Popis in predizmere gradbenih in obrtniških del</t>
  </si>
  <si>
    <t>GLAVNA REKAPITULACIJA</t>
  </si>
  <si>
    <t>UPRAVIČENI STROŠKI</t>
  </si>
  <si>
    <t>NEUPRAVIČENI STROŠKI</t>
  </si>
  <si>
    <t>GRADBENA IN OBRTNIŠKA DELA</t>
  </si>
  <si>
    <t>SKUPAJ VSA DELA</t>
  </si>
  <si>
    <t>DDV 22%</t>
  </si>
  <si>
    <t>NEPREDVIDENA DELA (5% VSEH STROŠKOV)</t>
  </si>
  <si>
    <t>SKUPAJ Z DDV-JEM</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</si>
</sst>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quot;\ #,##0;\-&quot;L.&quot;\ #,##0"/>
    <numFmt numFmtId="181" formatCode="&quot;L.&quot;\ #,##0;[Red]\-&quot;L.&quot;\ #,##0"/>
    <numFmt numFmtId="182" formatCode="&quot;L.&quot;\ #,##0.00;\-&quot;L.&quot;\ #,##0.00"/>
    <numFmt numFmtId="183" formatCode="&quot;L.&quot;\ #,##0.00;[Red]\-&quot;L.&quot;\ #,##0.00"/>
    <numFmt numFmtId="184" formatCode="_-&quot;L.&quot;\ * #,##0_-;\-&quot;L.&quot;\ * #,##0_-;_-&quot;L.&quot;\ * &quot;-&quot;_-;_-@_-"/>
    <numFmt numFmtId="185" formatCode="_-* #,##0_-;\-* #,##0_-;_-* &quot;-&quot;_-;_-@_-"/>
    <numFmt numFmtId="186" formatCode="_-&quot;L.&quot;\ * #,##0.00_-;\-&quot;L.&quot;\ * #,##0.00_-;_-&quot;L.&quot;\ * &quot;-&quot;??_-;_-@_-"/>
    <numFmt numFmtId="187" formatCode="_-* #,##0.00_-;\-* #,##0.00_-;_-* &quot;-&quot;??_-;_-@_-"/>
    <numFmt numFmtId="188" formatCode="#,##0\ &quot;Din&quot;;\-#,##0\ &quot;Din&quot;"/>
    <numFmt numFmtId="189" formatCode="#,##0\ &quot;Din&quot;;[Red]\-#,##0\ &quot;Din&quot;"/>
    <numFmt numFmtId="190" formatCode="#,##0.00\ &quot;Din&quot;;\-#,##0.00\ &quot;Din&quot;"/>
    <numFmt numFmtId="191" formatCode="#,##0.00\ &quot;Din&quot;;[Red]\-#,##0.00\ &quot;Din&quot;"/>
    <numFmt numFmtId="192" formatCode="_-* #,##0\ &quot;Din&quot;_-;\-* #,##0\ &quot;Din&quot;_-;_-* &quot;-&quot;\ &quot;Din&quot;_-;_-@_-"/>
    <numFmt numFmtId="193" formatCode="_-* #,##0\ _D_i_n_-;\-* #,##0\ _D_i_n_-;_-* &quot;-&quot;\ _D_i_n_-;_-@_-"/>
    <numFmt numFmtId="194" formatCode="_-* #,##0.00\ &quot;Din&quot;_-;\-* #,##0.00\ &quot;Din&quot;_-;_-* &quot;-&quot;??\ &quot;Din&quot;_-;_-@_-"/>
    <numFmt numFmtId="195" formatCode="_-* #,##0.00\ _D_i_n_-;\-* #,##0.00\ _D_i_n_-;_-* &quot;-&quot;??\ _D_i_n_-;_-@_-"/>
    <numFmt numFmtId="196" formatCode="."/>
    <numFmt numFmtId="197" formatCode="0,"/>
    <numFmt numFmtId="198" formatCode="0.0000"/>
    <numFmt numFmtId="199" formatCode="0\ \-"/>
    <numFmt numFmtId="200" formatCode="\x\ #,##0.00"/>
    <numFmt numFmtId="201" formatCode="0.0%"/>
    <numFmt numFmtId="202" formatCode="&quot;True&quot;;&quot;True&quot;;&quot;False&quot;"/>
    <numFmt numFmtId="203" formatCode="&quot;On&quot;;&quot;On&quot;;&quot;Off&quot;"/>
    <numFmt numFmtId="204" formatCode="#,##0.00;\-#,##0.00"/>
    <numFmt numFmtId="205" formatCode="#,##0.0"/>
    <numFmt numFmtId="206" formatCode="0.0"/>
    <numFmt numFmtId="207" formatCode="_-* #,##0.00\ [$€-1]_-;\-* #,##0.00\ [$€-1]_-;_-* &quot;-&quot;??\ [$€-1]_-;_-@_-"/>
    <numFmt numFmtId="208" formatCode="#,##0.00\ [$€-1]"/>
    <numFmt numFmtId="209" formatCode="_-* #,##0.00\ [$€-424]_-;\-* #,##0.00\ [$€-424]_-;_-* &quot;-&quot;??\ [$€-424]_-;_-@_-"/>
    <numFmt numFmtId="210" formatCode="#,##0.00\ &quot;€&quot;"/>
    <numFmt numFmtId="211" formatCode="[$€-2]\ #,##0.00_);[Red]\([$€-2]\ #,##0.00\)"/>
  </numFmts>
  <fonts count="57">
    <font>
      <sz val="12"/>
      <name val="Times New Roman CE"/>
      <family val="0"/>
    </font>
    <font>
      <b/>
      <sz val="12"/>
      <name val="Times New Roman CE"/>
      <family val="0"/>
    </font>
    <font>
      <i/>
      <sz val="12"/>
      <name val="Times New Roman CE"/>
      <family val="0"/>
    </font>
    <font>
      <b/>
      <i/>
      <sz val="12"/>
      <name val="Times New Roman CE"/>
      <family val="0"/>
    </font>
    <font>
      <b/>
      <sz val="14"/>
      <name val="Times New Roman CE"/>
      <family val="1"/>
    </font>
    <font>
      <sz val="10"/>
      <name val="Arial"/>
      <family val="2"/>
    </font>
    <font>
      <sz val="10"/>
      <name val="Times New Roman CE"/>
      <family val="1"/>
    </font>
    <font>
      <u val="single"/>
      <sz val="12"/>
      <color indexed="12"/>
      <name val="Times New Roman CE"/>
      <family val="0"/>
    </font>
    <font>
      <u val="single"/>
      <sz val="12"/>
      <color indexed="36"/>
      <name val="Times New Roman CE"/>
      <family val="0"/>
    </font>
    <font>
      <b/>
      <i/>
      <sz val="14"/>
      <name val="Arial Narrow"/>
      <family val="2"/>
    </font>
    <font>
      <sz val="16"/>
      <name val="Cooper Black"/>
      <family val="1"/>
    </font>
    <font>
      <sz val="8"/>
      <name val="Times New Roman CE"/>
      <family val="0"/>
    </font>
    <font>
      <sz val="10"/>
      <name val="Times New Roman"/>
      <family val="1"/>
    </font>
    <font>
      <b/>
      <sz val="10"/>
      <name val="Times New Roman"/>
      <family val="1"/>
    </font>
    <font>
      <sz val="12"/>
      <name val="Calibri"/>
      <family val="2"/>
    </font>
    <font>
      <sz val="10"/>
      <name val="Arial CE"/>
      <family val="0"/>
    </font>
    <font>
      <sz val="9"/>
      <name val="Futura Prins"/>
      <family val="0"/>
    </font>
    <font>
      <sz val="11"/>
      <color indexed="8"/>
      <name val="Calibri"/>
      <family val="2"/>
    </font>
    <font>
      <sz val="12"/>
      <name val="Times New Roman"/>
      <family val="1"/>
    </font>
    <font>
      <b/>
      <sz val="12"/>
      <name val="Times New Roman"/>
      <family val="1"/>
    </font>
    <font>
      <sz val="12"/>
      <name val="Cooper Black"/>
      <family val="1"/>
    </font>
    <font>
      <sz val="12"/>
      <color indexed="10"/>
      <name val="Times New Roman CE"/>
      <family val="0"/>
    </font>
    <font>
      <b/>
      <sz val="12"/>
      <color indexed="10"/>
      <name val="Times New Roman CE"/>
      <family val="0"/>
    </font>
    <font>
      <sz val="11"/>
      <name val="Times New Roman CE"/>
      <family val="0"/>
    </font>
    <font>
      <b/>
      <sz val="11"/>
      <name val="Times New Roman CE"/>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Alignment="0">
      <protection/>
    </xf>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7" applyNumberFormat="0" applyFill="0" applyAlignment="0" applyProtection="0"/>
    <xf numFmtId="0" fontId="15" fillId="0" borderId="0">
      <alignment/>
      <protection/>
    </xf>
    <xf numFmtId="0" fontId="5" fillId="0" borderId="0">
      <alignment/>
      <protection/>
    </xf>
    <xf numFmtId="0" fontId="15" fillId="0" borderId="0">
      <alignment vertical="top"/>
      <protection/>
    </xf>
    <xf numFmtId="0" fontId="5" fillId="0" borderId="0">
      <alignment/>
      <protection/>
    </xf>
    <xf numFmtId="0" fontId="1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15" fillId="0" borderId="0">
      <alignment/>
      <protection/>
    </xf>
    <xf numFmtId="0" fontId="15" fillId="0" borderId="0">
      <alignment/>
      <protection/>
    </xf>
    <xf numFmtId="0" fontId="54" fillId="0" borderId="0" applyNumberFormat="0" applyFill="0" applyBorder="0" applyAlignment="0" applyProtection="0"/>
    <xf numFmtId="0" fontId="55" fillId="0" borderId="10" applyNumberFormat="0" applyFill="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6" fillId="0" borderId="0" applyNumberFormat="0" applyFill="0" applyBorder="0" applyAlignment="0" applyProtection="0"/>
  </cellStyleXfs>
  <cellXfs count="245">
    <xf numFmtId="0" fontId="0" fillId="0" borderId="0" xfId="0" applyAlignment="1">
      <alignment/>
    </xf>
    <xf numFmtId="196" fontId="4" fillId="0" borderId="0" xfId="0" applyNumberFormat="1" applyFont="1" applyBorder="1" applyAlignment="1">
      <alignment horizontal="right" vertical="top"/>
    </xf>
    <xf numFmtId="196" fontId="4" fillId="0" borderId="0" xfId="0" applyNumberFormat="1" applyFont="1" applyBorder="1" applyAlignment="1">
      <alignment vertical="top"/>
    </xf>
    <xf numFmtId="9" fontId="4" fillId="0" borderId="0" xfId="0" applyNumberFormat="1" applyFont="1" applyBorder="1" applyAlignment="1">
      <alignment vertical="top"/>
    </xf>
    <xf numFmtId="4" fontId="4" fillId="0" borderId="0" xfId="0" applyNumberFormat="1" applyFont="1" applyBorder="1" applyAlignment="1">
      <alignment vertical="top"/>
    </xf>
    <xf numFmtId="196" fontId="4" fillId="0" borderId="0" xfId="0" applyNumberFormat="1" applyFont="1" applyAlignment="1">
      <alignment vertical="top"/>
    </xf>
    <xf numFmtId="196" fontId="4" fillId="0" borderId="0" xfId="0" applyNumberFormat="1" applyFont="1" applyAlignment="1">
      <alignment/>
    </xf>
    <xf numFmtId="0" fontId="4" fillId="0" borderId="0" xfId="74" applyFont="1" applyAlignment="1">
      <alignment vertical="top"/>
      <protection/>
    </xf>
    <xf numFmtId="196" fontId="0" fillId="0" borderId="0" xfId="0" applyNumberFormat="1" applyFont="1" applyAlignment="1">
      <alignment horizontal="right" vertical="top"/>
    </xf>
    <xf numFmtId="196" fontId="0" fillId="0" borderId="0" xfId="0" applyNumberFormat="1" applyFont="1" applyBorder="1" applyAlignment="1">
      <alignment vertical="top"/>
    </xf>
    <xf numFmtId="196" fontId="0" fillId="0" borderId="0" xfId="0" applyNumberFormat="1" applyFont="1" applyBorder="1" applyAlignment="1">
      <alignment horizontal="right" vertical="top"/>
    </xf>
    <xf numFmtId="4" fontId="0" fillId="0" borderId="0" xfId="0" applyNumberFormat="1" applyFont="1" applyBorder="1" applyAlignment="1">
      <alignment vertical="top"/>
    </xf>
    <xf numFmtId="196" fontId="1" fillId="0" borderId="11" xfId="0" applyNumberFormat="1" applyFont="1" applyBorder="1" applyAlignment="1">
      <alignment vertical="top"/>
    </xf>
    <xf numFmtId="196" fontId="1" fillId="0" borderId="12" xfId="0" applyNumberFormat="1" applyFont="1" applyBorder="1" applyAlignment="1">
      <alignment vertical="top"/>
    </xf>
    <xf numFmtId="4" fontId="1" fillId="0" borderId="12" xfId="0" applyNumberFormat="1" applyFont="1" applyBorder="1" applyAlignment="1">
      <alignment vertical="top"/>
    </xf>
    <xf numFmtId="196" fontId="0" fillId="0" borderId="0" xfId="0" applyNumberFormat="1" applyFont="1" applyAlignment="1">
      <alignment vertical="top"/>
    </xf>
    <xf numFmtId="4" fontId="0" fillId="0" borderId="0" xfId="0" applyNumberFormat="1" applyFont="1" applyAlignment="1">
      <alignment vertical="top"/>
    </xf>
    <xf numFmtId="196" fontId="0" fillId="0" borderId="0" xfId="0" applyNumberFormat="1" applyFont="1" applyAlignment="1">
      <alignment/>
    </xf>
    <xf numFmtId="4" fontId="0" fillId="0" borderId="0" xfId="0" applyNumberFormat="1" applyFont="1" applyBorder="1" applyAlignment="1">
      <alignment vertical="top" wrapText="1"/>
    </xf>
    <xf numFmtId="196" fontId="1" fillId="0" borderId="0" xfId="0" applyNumberFormat="1" applyFont="1" applyAlignment="1">
      <alignment/>
    </xf>
    <xf numFmtId="196" fontId="1" fillId="0" borderId="0" xfId="0" applyNumberFormat="1" applyFont="1" applyAlignment="1">
      <alignment vertical="top"/>
    </xf>
    <xf numFmtId="0" fontId="0" fillId="0" borderId="12" xfId="0" applyBorder="1" applyAlignment="1">
      <alignment/>
    </xf>
    <xf numFmtId="196" fontId="0" fillId="0" borderId="13" xfId="0" applyNumberFormat="1" applyFont="1" applyBorder="1" applyAlignment="1">
      <alignment vertical="top"/>
    </xf>
    <xf numFmtId="4" fontId="0" fillId="0" borderId="0" xfId="0" applyNumberFormat="1" applyFont="1" applyBorder="1" applyAlignment="1">
      <alignment horizontal="right" vertical="top" wrapText="1"/>
    </xf>
    <xf numFmtId="196" fontId="1" fillId="0" borderId="0" xfId="0" applyNumberFormat="1" applyFont="1" applyBorder="1" applyAlignment="1">
      <alignment vertical="top"/>
    </xf>
    <xf numFmtId="0" fontId="0" fillId="0" borderId="0" xfId="0" applyBorder="1" applyAlignment="1">
      <alignment/>
    </xf>
    <xf numFmtId="4" fontId="1" fillId="0" borderId="0" xfId="0" applyNumberFormat="1" applyFont="1" applyBorder="1" applyAlignment="1">
      <alignment vertical="top"/>
    </xf>
    <xf numFmtId="9" fontId="0" fillId="0" borderId="0" xfId="0" applyNumberFormat="1" applyFont="1" applyBorder="1" applyAlignment="1">
      <alignment vertical="top"/>
    </xf>
    <xf numFmtId="9" fontId="0" fillId="0" borderId="0" xfId="0" applyNumberFormat="1" applyFont="1" applyAlignment="1">
      <alignment vertical="top"/>
    </xf>
    <xf numFmtId="4" fontId="1" fillId="0" borderId="0" xfId="0" applyNumberFormat="1" applyFont="1" applyBorder="1" applyAlignment="1">
      <alignment wrapText="1"/>
    </xf>
    <xf numFmtId="4" fontId="0" fillId="0" borderId="0" xfId="0" applyNumberFormat="1" applyFont="1" applyBorder="1" applyAlignment="1">
      <alignment wrapText="1"/>
    </xf>
    <xf numFmtId="0" fontId="0" fillId="0" borderId="0" xfId="0" applyFont="1" applyAlignment="1">
      <alignment/>
    </xf>
    <xf numFmtId="0" fontId="6" fillId="0" borderId="0" xfId="0" applyFont="1" applyAlignment="1">
      <alignment/>
    </xf>
    <xf numFmtId="4" fontId="1" fillId="0" borderId="12" xfId="0" applyNumberFormat="1" applyFont="1" applyBorder="1" applyAlignment="1">
      <alignment horizontal="right" wrapText="1"/>
    </xf>
    <xf numFmtId="4" fontId="0" fillId="0" borderId="0" xfId="0" applyNumberFormat="1" applyFont="1" applyBorder="1" applyAlignment="1">
      <alignment horizontal="right" wrapText="1"/>
    </xf>
    <xf numFmtId="0" fontId="0" fillId="0" borderId="0" xfId="0" applyAlignment="1">
      <alignment horizontal="right"/>
    </xf>
    <xf numFmtId="0" fontId="1" fillId="0" borderId="0" xfId="0" applyFont="1" applyAlignment="1">
      <alignment/>
    </xf>
    <xf numFmtId="4" fontId="1" fillId="0" borderId="0" xfId="0" applyNumberFormat="1" applyFont="1" applyBorder="1" applyAlignment="1">
      <alignment wrapText="1"/>
    </xf>
    <xf numFmtId="4" fontId="1" fillId="0" borderId="14" xfId="0" applyNumberFormat="1" applyFont="1" applyBorder="1" applyAlignment="1">
      <alignment horizontal="right" wrapText="1"/>
    </xf>
    <xf numFmtId="4" fontId="0" fillId="0" borderId="0" xfId="0" applyNumberFormat="1" applyFont="1" applyBorder="1" applyAlignment="1">
      <alignment wrapText="1"/>
    </xf>
    <xf numFmtId="0" fontId="0" fillId="0" borderId="0" xfId="0" applyAlignment="1">
      <alignment/>
    </xf>
    <xf numFmtId="4" fontId="1" fillId="0" borderId="0" xfId="0" applyNumberFormat="1" applyFont="1" applyBorder="1" applyAlignment="1">
      <alignment/>
    </xf>
    <xf numFmtId="4" fontId="1" fillId="0" borderId="12" xfId="0" applyNumberFormat="1" applyFont="1" applyBorder="1" applyAlignment="1">
      <alignment/>
    </xf>
    <xf numFmtId="4" fontId="0" fillId="0" borderId="0" xfId="0" applyNumberFormat="1" applyFont="1" applyBorder="1" applyAlignment="1">
      <alignment/>
    </xf>
    <xf numFmtId="4" fontId="0" fillId="0" borderId="0" xfId="0" applyNumberFormat="1" applyFont="1" applyBorder="1" applyAlignment="1">
      <alignment horizontal="right"/>
    </xf>
    <xf numFmtId="0" fontId="0" fillId="0" borderId="0" xfId="0" applyFont="1" applyAlignment="1">
      <alignment/>
    </xf>
    <xf numFmtId="4" fontId="1" fillId="0" borderId="14" xfId="0" applyNumberFormat="1" applyFont="1" applyBorder="1" applyAlignment="1">
      <alignment/>
    </xf>
    <xf numFmtId="199" fontId="1" fillId="0" borderId="0" xfId="0" applyNumberFormat="1" applyFont="1" applyBorder="1" applyAlignment="1">
      <alignment horizontal="left" vertical="top" wrapText="1"/>
    </xf>
    <xf numFmtId="199" fontId="1" fillId="0" borderId="11" xfId="0" applyNumberFormat="1" applyFont="1" applyBorder="1" applyAlignment="1">
      <alignment horizontal="left" vertical="top" wrapText="1"/>
    </xf>
    <xf numFmtId="199" fontId="0" fillId="0" borderId="0" xfId="0" applyNumberFormat="1" applyFont="1" applyBorder="1" applyAlignment="1">
      <alignment horizontal="left" vertical="top" wrapText="1"/>
    </xf>
    <xf numFmtId="199" fontId="0" fillId="0" borderId="0" xfId="0" applyNumberFormat="1" applyFont="1" applyAlignment="1">
      <alignment horizontal="left" vertical="top"/>
    </xf>
    <xf numFmtId="199" fontId="1" fillId="0" borderId="14" xfId="0" applyNumberFormat="1" applyFont="1" applyBorder="1" applyAlignment="1">
      <alignment horizontal="left" vertical="top" wrapText="1"/>
    </xf>
    <xf numFmtId="196" fontId="1" fillId="0" borderId="0" xfId="0" applyNumberFormat="1" applyFont="1" applyAlignment="1">
      <alignment vertical="top"/>
    </xf>
    <xf numFmtId="196" fontId="1" fillId="0" borderId="0" xfId="0" applyNumberFormat="1" applyFont="1" applyAlignment="1">
      <alignment/>
    </xf>
    <xf numFmtId="199" fontId="1" fillId="0" borderId="0" xfId="0" applyNumberFormat="1" applyFont="1" applyBorder="1" applyAlignment="1">
      <alignment horizontal="left" vertical="top" wrapText="1"/>
    </xf>
    <xf numFmtId="4" fontId="1" fillId="0" borderId="0" xfId="0" applyNumberFormat="1" applyFont="1" applyBorder="1" applyAlignment="1">
      <alignment/>
    </xf>
    <xf numFmtId="4" fontId="1" fillId="0" borderId="12" xfId="0" applyNumberFormat="1" applyFont="1" applyBorder="1" applyAlignment="1">
      <alignment vertical="top"/>
    </xf>
    <xf numFmtId="196" fontId="1" fillId="0" borderId="0" xfId="0" applyNumberFormat="1" applyFont="1" applyBorder="1" applyAlignment="1">
      <alignment horizontal="left" vertical="top"/>
    </xf>
    <xf numFmtId="0" fontId="1" fillId="0" borderId="0" xfId="0" applyFont="1" applyBorder="1" applyAlignment="1">
      <alignment/>
    </xf>
    <xf numFmtId="196" fontId="3" fillId="0" borderId="0" xfId="0" applyNumberFormat="1" applyFont="1" applyBorder="1" applyAlignment="1">
      <alignment vertical="top"/>
    </xf>
    <xf numFmtId="0" fontId="2" fillId="0" borderId="0" xfId="0" applyFont="1" applyBorder="1" applyAlignment="1">
      <alignment/>
    </xf>
    <xf numFmtId="4" fontId="3" fillId="0" borderId="0" xfId="0" applyNumberFormat="1" applyFont="1" applyBorder="1" applyAlignment="1">
      <alignment vertical="top"/>
    </xf>
    <xf numFmtId="196" fontId="1" fillId="0" borderId="11" xfId="0" applyNumberFormat="1" applyFont="1" applyBorder="1" applyAlignment="1">
      <alignment/>
    </xf>
    <xf numFmtId="196" fontId="1" fillId="0" borderId="12" xfId="0" applyNumberFormat="1" applyFont="1" applyBorder="1" applyAlignment="1">
      <alignment horizontal="left" vertical="top"/>
    </xf>
    <xf numFmtId="0" fontId="1" fillId="0" borderId="12" xfId="0" applyFont="1" applyBorder="1" applyAlignment="1">
      <alignment/>
    </xf>
    <xf numFmtId="196" fontId="1" fillId="0" borderId="13" xfId="0" applyNumberFormat="1" applyFont="1" applyBorder="1" applyAlignment="1">
      <alignment vertical="top"/>
    </xf>
    <xf numFmtId="0" fontId="0" fillId="0" borderId="0" xfId="0" applyAlignment="1">
      <alignment horizontal="centerContinuous"/>
    </xf>
    <xf numFmtId="0" fontId="4" fillId="0" borderId="0" xfId="74" applyFont="1" applyAlignment="1">
      <alignment horizontal="centerContinuous" vertical="top"/>
      <protection/>
    </xf>
    <xf numFmtId="199" fontId="0" fillId="0" borderId="15" xfId="0" applyNumberFormat="1" applyFont="1" applyBorder="1" applyAlignment="1">
      <alignment horizontal="left" vertical="top" wrapText="1"/>
    </xf>
    <xf numFmtId="4" fontId="0" fillId="0" borderId="15" xfId="0" applyNumberFormat="1" applyFont="1" applyBorder="1" applyAlignment="1">
      <alignment/>
    </xf>
    <xf numFmtId="4" fontId="1" fillId="0" borderId="0" xfId="0" applyNumberFormat="1" applyFont="1" applyBorder="1" applyAlignment="1">
      <alignment horizontal="right" wrapText="1"/>
    </xf>
    <xf numFmtId="0" fontId="1" fillId="0" borderId="0" xfId="0" applyFont="1" applyAlignment="1">
      <alignment/>
    </xf>
    <xf numFmtId="4" fontId="0" fillId="0" borderId="0" xfId="0" applyNumberFormat="1" applyFont="1" applyBorder="1" applyAlignment="1">
      <alignment horizontal="right" wrapText="1"/>
    </xf>
    <xf numFmtId="0" fontId="0" fillId="0" borderId="0" xfId="0" applyFill="1" applyAlignment="1">
      <alignment/>
    </xf>
    <xf numFmtId="4" fontId="0" fillId="0" borderId="0" xfId="0" applyNumberFormat="1" applyFont="1" applyFill="1" applyBorder="1" applyAlignment="1">
      <alignment vertical="top"/>
    </xf>
    <xf numFmtId="4" fontId="0" fillId="0" borderId="0" xfId="0" applyNumberFormat="1" applyFont="1" applyFill="1" applyAlignment="1">
      <alignment vertical="top"/>
    </xf>
    <xf numFmtId="4" fontId="0" fillId="0" borderId="0" xfId="0" applyNumberFormat="1" applyFont="1" applyFill="1" applyBorder="1" applyAlignment="1">
      <alignment vertical="top" wrapText="1"/>
    </xf>
    <xf numFmtId="4" fontId="1" fillId="0" borderId="12" xfId="0" applyNumberFormat="1" applyFont="1" applyFill="1" applyBorder="1" applyAlignment="1">
      <alignment vertical="top"/>
    </xf>
    <xf numFmtId="4" fontId="1" fillId="0" borderId="0" xfId="0" applyNumberFormat="1" applyFont="1" applyFill="1" applyBorder="1" applyAlignment="1">
      <alignment vertical="top"/>
    </xf>
    <xf numFmtId="196" fontId="1" fillId="0" borderId="11" xfId="0" applyNumberFormat="1" applyFont="1" applyBorder="1" applyAlignment="1">
      <alignment horizontal="right"/>
    </xf>
    <xf numFmtId="196" fontId="1" fillId="0" borderId="0" xfId="0" applyNumberFormat="1" applyFont="1" applyBorder="1" applyAlignment="1">
      <alignment horizontal="right"/>
    </xf>
    <xf numFmtId="4" fontId="0" fillId="0" borderId="0" xfId="0" applyNumberFormat="1" applyFont="1" applyBorder="1" applyAlignment="1">
      <alignment horizontal="left" vertical="top" wrapText="1"/>
    </xf>
    <xf numFmtId="4" fontId="1" fillId="0" borderId="12" xfId="0" applyNumberFormat="1" applyFont="1" applyBorder="1" applyAlignment="1">
      <alignment horizontal="left" vertical="top" wrapText="1" indent="1" readingOrder="1"/>
    </xf>
    <xf numFmtId="4" fontId="0" fillId="0" borderId="0" xfId="0" applyNumberFormat="1" applyFont="1" applyBorder="1" applyAlignment="1">
      <alignment horizontal="left" vertical="top" wrapText="1" readingOrder="1"/>
    </xf>
    <xf numFmtId="4" fontId="0" fillId="0" borderId="0" xfId="0" applyNumberFormat="1" applyFont="1" applyBorder="1" applyAlignment="1">
      <alignment horizontal="left" vertical="top" wrapText="1" indent="1" readingOrder="1"/>
    </xf>
    <xf numFmtId="0" fontId="0" fillId="0" borderId="0" xfId="0" applyFont="1" applyAlignment="1">
      <alignment horizontal="left" vertical="top" readingOrder="1"/>
    </xf>
    <xf numFmtId="0" fontId="0" fillId="0" borderId="0" xfId="0" applyAlignment="1">
      <alignment horizontal="left" vertical="top" readingOrder="1"/>
    </xf>
    <xf numFmtId="4" fontId="0" fillId="0" borderId="15" xfId="0" applyNumberFormat="1" applyFont="1" applyBorder="1" applyAlignment="1">
      <alignment horizontal="left" vertical="top" wrapText="1" readingOrder="1"/>
    </xf>
    <xf numFmtId="4" fontId="1" fillId="0" borderId="0" xfId="0" applyNumberFormat="1" applyFont="1" applyBorder="1" applyAlignment="1">
      <alignment horizontal="left" vertical="top" wrapText="1" readingOrder="1"/>
    </xf>
    <xf numFmtId="4" fontId="1" fillId="0" borderId="12" xfId="0" applyNumberFormat="1" applyFont="1" applyBorder="1" applyAlignment="1">
      <alignment horizontal="left" vertical="top" wrapText="1" readingOrder="1"/>
    </xf>
    <xf numFmtId="4" fontId="1" fillId="0" borderId="0" xfId="0" applyNumberFormat="1" applyFont="1" applyBorder="1" applyAlignment="1">
      <alignment horizontal="left" vertical="top" wrapText="1" readingOrder="1"/>
    </xf>
    <xf numFmtId="4" fontId="0" fillId="0" borderId="0" xfId="0" applyNumberFormat="1" applyFont="1" applyBorder="1" applyAlignment="1">
      <alignment horizontal="left" vertical="top" wrapText="1" readingOrder="1"/>
    </xf>
    <xf numFmtId="4" fontId="1" fillId="0" borderId="14" xfId="0" applyNumberFormat="1" applyFont="1" applyBorder="1" applyAlignment="1">
      <alignment horizontal="left" vertical="top" wrapText="1" readingOrder="1"/>
    </xf>
    <xf numFmtId="196" fontId="1" fillId="0" borderId="0" xfId="0" applyNumberFormat="1" applyFont="1" applyBorder="1" applyAlignment="1">
      <alignment vertical="top"/>
    </xf>
    <xf numFmtId="207" fontId="1" fillId="0" borderId="13" xfId="0" applyNumberFormat="1" applyFont="1" applyBorder="1" applyAlignment="1">
      <alignment horizontal="right"/>
    </xf>
    <xf numFmtId="207" fontId="0" fillId="0" borderId="0" xfId="0" applyNumberFormat="1" applyFont="1" applyBorder="1" applyAlignment="1">
      <alignment horizontal="right"/>
    </xf>
    <xf numFmtId="207" fontId="0" fillId="0" borderId="0" xfId="0" applyNumberFormat="1" applyFont="1" applyAlignment="1">
      <alignment/>
    </xf>
    <xf numFmtId="207" fontId="0" fillId="0" borderId="0" xfId="0" applyNumberFormat="1" applyFont="1" applyBorder="1" applyAlignment="1">
      <alignment/>
    </xf>
    <xf numFmtId="207" fontId="0" fillId="0" borderId="0" xfId="0" applyNumberFormat="1" applyAlignment="1">
      <alignment/>
    </xf>
    <xf numFmtId="207" fontId="0" fillId="0" borderId="15" xfId="0" applyNumberFormat="1" applyBorder="1" applyAlignment="1">
      <alignment/>
    </xf>
    <xf numFmtId="207" fontId="1" fillId="0" borderId="0" xfId="0" applyNumberFormat="1" applyFont="1" applyBorder="1" applyAlignment="1">
      <alignment/>
    </xf>
    <xf numFmtId="207" fontId="1" fillId="0" borderId="0" xfId="0" applyNumberFormat="1" applyFont="1" applyBorder="1" applyAlignment="1">
      <alignment horizontal="right"/>
    </xf>
    <xf numFmtId="207" fontId="0" fillId="0" borderId="0" xfId="0" applyNumberFormat="1" applyFont="1" applyBorder="1" applyAlignment="1">
      <alignment horizontal="right" wrapText="1"/>
    </xf>
    <xf numFmtId="207" fontId="1" fillId="0" borderId="14" xfId="0" applyNumberFormat="1" applyFont="1" applyBorder="1" applyAlignment="1">
      <alignment horizontal="right" wrapText="1"/>
    </xf>
    <xf numFmtId="207" fontId="0" fillId="0" borderId="0" xfId="0" applyNumberFormat="1" applyFont="1" applyBorder="1" applyAlignment="1">
      <alignment horizontal="right" wrapText="1"/>
    </xf>
    <xf numFmtId="207" fontId="1" fillId="0" borderId="14" xfId="0" applyNumberFormat="1" applyFont="1" applyBorder="1" applyAlignment="1">
      <alignment/>
    </xf>
    <xf numFmtId="4" fontId="0" fillId="0" borderId="0" xfId="0" applyNumberFormat="1" applyFont="1" applyFill="1" applyBorder="1" applyAlignment="1">
      <alignment horizontal="right" wrapText="1"/>
    </xf>
    <xf numFmtId="4" fontId="0" fillId="0" borderId="0" xfId="0" applyNumberFormat="1" applyFont="1" applyFill="1" applyBorder="1" applyAlignment="1">
      <alignment/>
    </xf>
    <xf numFmtId="0" fontId="0" fillId="0" borderId="0" xfId="0" applyFont="1" applyFill="1" applyAlignment="1">
      <alignment/>
    </xf>
    <xf numFmtId="0" fontId="0" fillId="0" borderId="0" xfId="0" applyFill="1" applyAlignment="1">
      <alignment/>
    </xf>
    <xf numFmtId="4" fontId="0" fillId="0" borderId="0" xfId="0" applyNumberFormat="1" applyFont="1" applyFill="1" applyBorder="1" applyAlignment="1">
      <alignment horizontal="right"/>
    </xf>
    <xf numFmtId="4" fontId="0" fillId="0" borderId="15" xfId="0" applyNumberFormat="1" applyFont="1" applyFill="1" applyBorder="1" applyAlignment="1">
      <alignment/>
    </xf>
    <xf numFmtId="4" fontId="0" fillId="0" borderId="0" xfId="0" applyNumberFormat="1" applyFont="1" applyFill="1" applyBorder="1" applyAlignment="1">
      <alignment horizontal="left" vertical="top" wrapText="1" readingOrder="1"/>
    </xf>
    <xf numFmtId="207" fontId="0" fillId="0" borderId="0" xfId="0" applyNumberFormat="1" applyFont="1" applyFill="1" applyBorder="1" applyAlignment="1">
      <alignment/>
    </xf>
    <xf numFmtId="0" fontId="0" fillId="0" borderId="0" xfId="0" applyFill="1" applyAlignment="1">
      <alignment horizontal="left" vertical="top" readingOrder="1"/>
    </xf>
    <xf numFmtId="207" fontId="0" fillId="0" borderId="0" xfId="0" applyNumberFormat="1" applyFill="1" applyAlignment="1">
      <alignment/>
    </xf>
    <xf numFmtId="207" fontId="0" fillId="0" borderId="0" xfId="0" applyNumberFormat="1" applyFont="1" applyFill="1" applyBorder="1" applyAlignment="1">
      <alignment horizontal="right" wrapText="1"/>
    </xf>
    <xf numFmtId="208" fontId="0" fillId="0" borderId="0" xfId="0" applyNumberFormat="1" applyFont="1" applyBorder="1" applyAlignment="1">
      <alignment/>
    </xf>
    <xf numFmtId="4" fontId="1" fillId="0" borderId="12" xfId="0" applyNumberFormat="1" applyFont="1" applyFill="1" applyBorder="1" applyAlignment="1">
      <alignment horizontal="right" wrapText="1"/>
    </xf>
    <xf numFmtId="4" fontId="1" fillId="0" borderId="0" xfId="0" applyNumberFormat="1" applyFont="1" applyFill="1" applyBorder="1" applyAlignment="1">
      <alignment horizontal="right" wrapText="1"/>
    </xf>
    <xf numFmtId="4" fontId="1" fillId="0" borderId="14"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 fontId="1" fillId="0" borderId="12" xfId="0" applyNumberFormat="1" applyFont="1" applyFill="1" applyBorder="1" applyAlignment="1">
      <alignment/>
    </xf>
    <xf numFmtId="4" fontId="1" fillId="0" borderId="14" xfId="0" applyNumberFormat="1" applyFont="1" applyFill="1" applyBorder="1" applyAlignment="1">
      <alignment/>
    </xf>
    <xf numFmtId="4" fontId="0" fillId="0" borderId="0" xfId="0" applyNumberFormat="1" applyFont="1" applyFill="1" applyBorder="1" applyAlignment="1">
      <alignment horizontal="left" vertical="top" wrapText="1"/>
    </xf>
    <xf numFmtId="0" fontId="12" fillId="0" borderId="0" xfId="0" applyFont="1" applyBorder="1" applyAlignment="1">
      <alignment horizontal="center" vertical="top"/>
    </xf>
    <xf numFmtId="0" fontId="12" fillId="0" borderId="0" xfId="0" applyFont="1" applyAlignment="1">
      <alignment horizontal="justify" vertical="top" wrapText="1"/>
    </xf>
    <xf numFmtId="0" fontId="12" fillId="0" borderId="0" xfId="0" applyFont="1" applyAlignment="1">
      <alignment/>
    </xf>
    <xf numFmtId="4" fontId="12" fillId="0" borderId="0" xfId="0" applyNumberFormat="1" applyFont="1" applyAlignment="1">
      <alignment/>
    </xf>
    <xf numFmtId="4" fontId="12" fillId="0" borderId="0" xfId="0" applyNumberFormat="1" applyFont="1" applyAlignment="1" applyProtection="1">
      <alignment/>
      <protection locked="0"/>
    </xf>
    <xf numFmtId="199" fontId="13" fillId="0" borderId="11" xfId="0" applyNumberFormat="1" applyFont="1" applyBorder="1" applyAlignment="1">
      <alignment horizontal="left" vertical="top" wrapText="1"/>
    </xf>
    <xf numFmtId="4" fontId="13" fillId="0" borderId="12" xfId="0" applyNumberFormat="1" applyFont="1" applyBorder="1" applyAlignment="1">
      <alignment horizontal="left" vertical="top" readingOrder="1"/>
    </xf>
    <xf numFmtId="4" fontId="13" fillId="0" borderId="12" xfId="0" applyNumberFormat="1" applyFont="1" applyBorder="1" applyAlignment="1">
      <alignment/>
    </xf>
    <xf numFmtId="207" fontId="13" fillId="0" borderId="13" xfId="0" applyNumberFormat="1" applyFont="1" applyBorder="1" applyAlignment="1">
      <alignment horizontal="right"/>
    </xf>
    <xf numFmtId="4" fontId="13" fillId="0" borderId="0" xfId="0" applyNumberFormat="1" applyFont="1" applyBorder="1" applyAlignment="1">
      <alignment wrapText="1"/>
    </xf>
    <xf numFmtId="199" fontId="12" fillId="0" borderId="0" xfId="0" applyNumberFormat="1" applyFont="1" applyBorder="1" applyAlignment="1">
      <alignment horizontal="left" vertical="top" wrapText="1"/>
    </xf>
    <xf numFmtId="4" fontId="12" fillId="0" borderId="0" xfId="0" applyNumberFormat="1" applyFont="1" applyBorder="1" applyAlignment="1">
      <alignment horizontal="left" vertical="top" wrapText="1" readingOrder="1"/>
    </xf>
    <xf numFmtId="4" fontId="12" fillId="0" borderId="0" xfId="0" applyNumberFormat="1" applyFont="1" applyBorder="1" applyAlignment="1">
      <alignment horizontal="right"/>
    </xf>
    <xf numFmtId="4" fontId="12" fillId="0" borderId="0" xfId="0" applyNumberFormat="1" applyFont="1" applyBorder="1" applyAlignment="1">
      <alignment/>
    </xf>
    <xf numFmtId="207" fontId="12" fillId="0" borderId="0" xfId="0" applyNumberFormat="1" applyFont="1" applyBorder="1" applyAlignment="1">
      <alignment/>
    </xf>
    <xf numFmtId="4" fontId="12" fillId="0" borderId="0" xfId="0" applyNumberFormat="1" applyFont="1" applyBorder="1" applyAlignment="1">
      <alignment wrapText="1"/>
    </xf>
    <xf numFmtId="4" fontId="12" fillId="0" borderId="0" xfId="0" applyNumberFormat="1" applyFont="1" applyBorder="1" applyAlignment="1">
      <alignment horizontal="right" vertical="top" wrapText="1"/>
    </xf>
    <xf numFmtId="199" fontId="13" fillId="0" borderId="14" xfId="0" applyNumberFormat="1" applyFont="1" applyBorder="1" applyAlignment="1">
      <alignment horizontal="left" vertical="top" wrapText="1"/>
    </xf>
    <xf numFmtId="4" fontId="13" fillId="0" borderId="14" xfId="0" applyNumberFormat="1" applyFont="1" applyBorder="1" applyAlignment="1">
      <alignment horizontal="left" vertical="top" readingOrder="1"/>
    </xf>
    <xf numFmtId="4" fontId="13" fillId="0" borderId="14" xfId="0" applyNumberFormat="1" applyFont="1" applyBorder="1" applyAlignment="1">
      <alignment/>
    </xf>
    <xf numFmtId="207" fontId="13" fillId="0" borderId="14" xfId="0" applyNumberFormat="1" applyFont="1" applyBorder="1" applyAlignment="1">
      <alignment/>
    </xf>
    <xf numFmtId="0" fontId="12" fillId="0" borderId="0" xfId="0" applyFont="1" applyAlignment="1">
      <alignment/>
    </xf>
    <xf numFmtId="199" fontId="1" fillId="0" borderId="0" xfId="0" applyNumberFormat="1" applyFont="1" applyFill="1" applyBorder="1" applyAlignment="1">
      <alignment horizontal="left" vertical="top" wrapText="1"/>
    </xf>
    <xf numFmtId="4" fontId="1" fillId="0" borderId="0" xfId="0" applyNumberFormat="1" applyFont="1" applyFill="1" applyBorder="1" applyAlignment="1">
      <alignment wrapText="1"/>
    </xf>
    <xf numFmtId="4" fontId="0" fillId="0" borderId="0" xfId="0" applyNumberFormat="1" applyFont="1" applyFill="1" applyBorder="1" applyAlignment="1">
      <alignment wrapText="1"/>
    </xf>
    <xf numFmtId="199" fontId="19" fillId="0" borderId="11" xfId="0" applyNumberFormat="1" applyFont="1" applyBorder="1" applyAlignment="1">
      <alignment horizontal="left" vertical="top" wrapText="1"/>
    </xf>
    <xf numFmtId="4" fontId="19" fillId="0" borderId="12" xfId="0" applyNumberFormat="1" applyFont="1" applyBorder="1" applyAlignment="1">
      <alignment horizontal="left" vertical="top" wrapText="1" readingOrder="1"/>
    </xf>
    <xf numFmtId="4" fontId="19" fillId="0" borderId="12" xfId="0" applyNumberFormat="1" applyFont="1" applyBorder="1" applyAlignment="1">
      <alignment/>
    </xf>
    <xf numFmtId="4" fontId="19" fillId="0" borderId="0" xfId="0" applyNumberFormat="1" applyFont="1" applyBorder="1" applyAlignment="1">
      <alignment wrapText="1"/>
    </xf>
    <xf numFmtId="199" fontId="19" fillId="0" borderId="0" xfId="0" applyNumberFormat="1" applyFont="1" applyBorder="1" applyAlignment="1">
      <alignment horizontal="left" vertical="top" wrapText="1"/>
    </xf>
    <xf numFmtId="4" fontId="19" fillId="0" borderId="0" xfId="0" applyNumberFormat="1" applyFont="1" applyBorder="1" applyAlignment="1">
      <alignment horizontal="left" vertical="top" wrapText="1" readingOrder="1"/>
    </xf>
    <xf numFmtId="4" fontId="19" fillId="0" borderId="0" xfId="0" applyNumberFormat="1" applyFont="1" applyBorder="1" applyAlignment="1">
      <alignment/>
    </xf>
    <xf numFmtId="207" fontId="19" fillId="0" borderId="0" xfId="0" applyNumberFormat="1" applyFont="1" applyBorder="1" applyAlignment="1">
      <alignment horizontal="right"/>
    </xf>
    <xf numFmtId="199" fontId="18" fillId="0" borderId="0" xfId="0" applyNumberFormat="1" applyFont="1" applyBorder="1" applyAlignment="1">
      <alignment horizontal="left" vertical="top" wrapText="1"/>
    </xf>
    <xf numFmtId="4" fontId="18" fillId="0" borderId="0" xfId="0" applyNumberFormat="1" applyFont="1" applyBorder="1" applyAlignment="1">
      <alignment horizontal="left" vertical="top" wrapText="1" readingOrder="1"/>
    </xf>
    <xf numFmtId="4" fontId="18" fillId="0" borderId="0" xfId="0" applyNumberFormat="1" applyFont="1" applyBorder="1" applyAlignment="1">
      <alignment horizontal="right"/>
    </xf>
    <xf numFmtId="4" fontId="18" fillId="0" borderId="0" xfId="0" applyNumberFormat="1" applyFont="1" applyFill="1" applyBorder="1" applyAlignment="1">
      <alignment/>
    </xf>
    <xf numFmtId="4" fontId="18" fillId="0" borderId="0" xfId="0" applyNumberFormat="1" applyFont="1" applyBorder="1" applyAlignment="1">
      <alignment/>
    </xf>
    <xf numFmtId="207" fontId="18" fillId="0" borderId="0" xfId="0" applyNumberFormat="1" applyFont="1" applyBorder="1" applyAlignment="1">
      <alignment/>
    </xf>
    <xf numFmtId="4" fontId="18" fillId="0" borderId="0" xfId="0" applyNumberFormat="1" applyFont="1" applyBorder="1" applyAlignment="1">
      <alignment wrapText="1"/>
    </xf>
    <xf numFmtId="0" fontId="18" fillId="0" borderId="0" xfId="0" applyFont="1" applyAlignment="1">
      <alignment horizontal="left" vertical="top" readingOrder="1"/>
    </xf>
    <xf numFmtId="0" fontId="18" fillId="0" borderId="0" xfId="0" applyFont="1" applyAlignment="1">
      <alignment/>
    </xf>
    <xf numFmtId="4" fontId="18" fillId="0" borderId="0" xfId="0" applyNumberFormat="1" applyFont="1" applyAlignment="1">
      <alignment/>
    </xf>
    <xf numFmtId="199" fontId="19" fillId="0" borderId="14" xfId="0" applyNumberFormat="1" applyFont="1" applyBorder="1" applyAlignment="1">
      <alignment horizontal="left" vertical="top" wrapText="1"/>
    </xf>
    <xf numFmtId="4" fontId="19" fillId="0" borderId="14" xfId="0" applyNumberFormat="1" applyFont="1" applyBorder="1" applyAlignment="1">
      <alignment horizontal="left" vertical="top" wrapText="1" readingOrder="1"/>
    </xf>
    <xf numFmtId="4" fontId="19" fillId="0" borderId="14" xfId="0" applyNumberFormat="1" applyFont="1" applyBorder="1" applyAlignment="1">
      <alignment/>
    </xf>
    <xf numFmtId="207" fontId="19" fillId="0" borderId="14" xfId="0" applyNumberFormat="1" applyFont="1" applyBorder="1" applyAlignment="1">
      <alignment/>
    </xf>
    <xf numFmtId="0" fontId="18" fillId="0" borderId="0" xfId="0" applyFont="1" applyAlignment="1">
      <alignment vertical="top" wrapText="1" readingOrder="1"/>
    </xf>
    <xf numFmtId="196" fontId="0" fillId="0" borderId="0" xfId="0" applyNumberFormat="1" applyFont="1" applyBorder="1" applyAlignment="1">
      <alignment horizontal="right" vertical="top"/>
    </xf>
    <xf numFmtId="196" fontId="0" fillId="0" borderId="0" xfId="0" applyNumberFormat="1" applyFont="1" applyAlignment="1">
      <alignment/>
    </xf>
    <xf numFmtId="196" fontId="0" fillId="0" borderId="12" xfId="0" applyNumberFormat="1" applyFont="1" applyBorder="1" applyAlignment="1">
      <alignment vertical="top"/>
    </xf>
    <xf numFmtId="0" fontId="20" fillId="0" borderId="0" xfId="0" applyFont="1" applyBorder="1" applyAlignment="1">
      <alignment horizontal="center" vertical="top" wrapText="1"/>
    </xf>
    <xf numFmtId="196" fontId="1" fillId="0" borderId="11" xfId="0" applyNumberFormat="1" applyFont="1" applyBorder="1" applyAlignment="1">
      <alignment horizontal="right" vertical="top"/>
    </xf>
    <xf numFmtId="196" fontId="1" fillId="0" borderId="12" xfId="0" applyNumberFormat="1" applyFont="1" applyBorder="1" applyAlignment="1">
      <alignment vertical="top"/>
    </xf>
    <xf numFmtId="196" fontId="0" fillId="0" borderId="0" xfId="0" applyNumberFormat="1" applyFont="1" applyAlignment="1">
      <alignment horizontal="right" vertical="top"/>
    </xf>
    <xf numFmtId="196" fontId="0" fillId="0" borderId="0" xfId="0" applyNumberFormat="1" applyFont="1" applyAlignment="1">
      <alignment vertical="top"/>
    </xf>
    <xf numFmtId="0" fontId="0" fillId="0" borderId="0" xfId="0" applyFont="1" applyAlignment="1">
      <alignment/>
    </xf>
    <xf numFmtId="4" fontId="0" fillId="0" borderId="0" xfId="0" applyNumberFormat="1" applyFont="1" applyFill="1" applyBorder="1" applyAlignment="1">
      <alignment vertical="top" wrapText="1"/>
    </xf>
    <xf numFmtId="0" fontId="0" fillId="0" borderId="12" xfId="0" applyFont="1" applyBorder="1" applyAlignment="1">
      <alignment/>
    </xf>
    <xf numFmtId="4" fontId="0" fillId="0" borderId="0" xfId="0" applyNumberFormat="1" applyFont="1" applyFill="1" applyBorder="1" applyAlignment="1">
      <alignment horizontal="right" vertical="top" wrapText="1"/>
    </xf>
    <xf numFmtId="0" fontId="0" fillId="0" borderId="0" xfId="0" applyFont="1" applyFill="1" applyAlignment="1">
      <alignment/>
    </xf>
    <xf numFmtId="196" fontId="0" fillId="0" borderId="0" xfId="0" applyNumberFormat="1" applyFont="1" applyBorder="1" applyAlignment="1">
      <alignment vertical="top"/>
    </xf>
    <xf numFmtId="0" fontId="0" fillId="0" borderId="0" xfId="0" applyFont="1" applyBorder="1" applyAlignment="1">
      <alignment/>
    </xf>
    <xf numFmtId="4" fontId="0" fillId="0" borderId="0" xfId="0" applyNumberFormat="1" applyFont="1" applyFill="1" applyBorder="1" applyAlignment="1">
      <alignment vertical="top"/>
    </xf>
    <xf numFmtId="4" fontId="12" fillId="0" borderId="0" xfId="0" applyNumberFormat="1" applyFont="1" applyFill="1" applyBorder="1" applyAlignment="1">
      <alignment horizontal="right"/>
    </xf>
    <xf numFmtId="4" fontId="12" fillId="0" borderId="0" xfId="0" applyNumberFormat="1" applyFont="1" applyFill="1" applyBorder="1" applyAlignment="1">
      <alignment/>
    </xf>
    <xf numFmtId="4" fontId="12" fillId="0" borderId="0" xfId="0" applyNumberFormat="1" applyFont="1" applyFill="1" applyBorder="1" applyAlignment="1">
      <alignment horizontal="right" vertical="top" wrapText="1"/>
    </xf>
    <xf numFmtId="4" fontId="12" fillId="0" borderId="0" xfId="0" applyNumberFormat="1" applyFont="1" applyFill="1" applyBorder="1" applyAlignment="1">
      <alignment horizontal="left" vertical="top" wrapText="1" readingOrder="1"/>
    </xf>
    <xf numFmtId="196" fontId="22" fillId="0" borderId="0" xfId="0" applyNumberFormat="1" applyFont="1" applyBorder="1" applyAlignment="1">
      <alignment horizontal="left" vertical="top"/>
    </xf>
    <xf numFmtId="4" fontId="21" fillId="0" borderId="0" xfId="0" applyNumberFormat="1" applyFont="1" applyFill="1" applyBorder="1" applyAlignment="1">
      <alignment horizontal="right" vertical="top" wrapText="1"/>
    </xf>
    <xf numFmtId="4" fontId="9" fillId="0" borderId="0" xfId="0" applyNumberFormat="1" applyFont="1" applyBorder="1" applyAlignment="1">
      <alignment horizontal="left" vertical="top"/>
    </xf>
    <xf numFmtId="4" fontId="0" fillId="0" borderId="0" xfId="0" applyNumberFormat="1" applyFill="1" applyBorder="1" applyAlignment="1">
      <alignment vertical="top" wrapText="1"/>
    </xf>
    <xf numFmtId="0" fontId="0" fillId="0" borderId="0" xfId="0" applyFont="1" applyFill="1" applyAlignment="1">
      <alignment/>
    </xf>
    <xf numFmtId="4" fontId="12" fillId="0" borderId="12" xfId="0" applyNumberFormat="1" applyFont="1" applyBorder="1" applyAlignment="1">
      <alignment horizontal="center"/>
    </xf>
    <xf numFmtId="207" fontId="1" fillId="0" borderId="0" xfId="0" applyNumberFormat="1" applyFont="1" applyBorder="1" applyAlignment="1">
      <alignment horizontal="right"/>
    </xf>
    <xf numFmtId="199" fontId="1" fillId="0" borderId="14" xfId="0" applyNumberFormat="1" applyFont="1" applyBorder="1" applyAlignment="1">
      <alignment horizontal="left" vertical="top" wrapText="1"/>
    </xf>
    <xf numFmtId="4" fontId="1" fillId="0" borderId="14" xfId="0" applyNumberFormat="1" applyFont="1" applyBorder="1" applyAlignment="1">
      <alignment horizontal="left" vertical="top" wrapText="1" readingOrder="1"/>
    </xf>
    <xf numFmtId="4" fontId="1" fillId="0" borderId="14" xfId="0" applyNumberFormat="1" applyFont="1" applyBorder="1" applyAlignment="1">
      <alignment/>
    </xf>
    <xf numFmtId="207" fontId="1" fillId="0" borderId="14" xfId="0" applyNumberFormat="1" applyFont="1" applyBorder="1" applyAlignment="1">
      <alignment/>
    </xf>
    <xf numFmtId="4" fontId="0" fillId="0" borderId="0" xfId="0" applyNumberFormat="1" applyFont="1" applyAlignment="1">
      <alignment/>
    </xf>
    <xf numFmtId="0" fontId="0" fillId="0" borderId="0" xfId="0" applyFont="1" applyAlignment="1">
      <alignment horizontal="left" vertical="top" readingOrder="1"/>
    </xf>
    <xf numFmtId="0" fontId="0" fillId="0" borderId="0" xfId="0" applyFont="1" applyAlignment="1">
      <alignment/>
    </xf>
    <xf numFmtId="4" fontId="0" fillId="0" borderId="0" xfId="0" applyNumberFormat="1" applyFont="1" applyFill="1" applyBorder="1" applyAlignment="1">
      <alignment horizontal="left" vertical="top" wrapText="1"/>
    </xf>
    <xf numFmtId="4" fontId="0" fillId="0" borderId="0" xfId="0" applyNumberFormat="1" applyFont="1" applyBorder="1" applyAlignment="1">
      <alignment horizontal="right"/>
    </xf>
    <xf numFmtId="4" fontId="0" fillId="0" borderId="0" xfId="0" applyNumberFormat="1" applyFont="1" applyBorder="1" applyAlignment="1">
      <alignment/>
    </xf>
    <xf numFmtId="207" fontId="0" fillId="0" borderId="0" xfId="0" applyNumberFormat="1" applyFont="1" applyBorder="1" applyAlignment="1">
      <alignment/>
    </xf>
    <xf numFmtId="4" fontId="12" fillId="0" borderId="0" xfId="0" applyNumberFormat="1" applyFont="1" applyBorder="1" applyAlignment="1">
      <alignment horizontal="center"/>
    </xf>
    <xf numFmtId="0" fontId="0" fillId="0" borderId="0" xfId="0" applyFont="1" applyFill="1" applyBorder="1" applyAlignment="1">
      <alignment horizontal="justify" vertical="top" wrapText="1"/>
    </xf>
    <xf numFmtId="196" fontId="0" fillId="0" borderId="0" xfId="0" applyNumberFormat="1" applyFont="1" applyBorder="1" applyAlignment="1">
      <alignment horizontal="right"/>
    </xf>
    <xf numFmtId="196" fontId="1" fillId="0" borderId="0" xfId="0" applyNumberFormat="1" applyFont="1" applyBorder="1" applyAlignment="1">
      <alignment horizontal="right" vertical="top"/>
    </xf>
    <xf numFmtId="196" fontId="0" fillId="0" borderId="0" xfId="0" applyNumberFormat="1" applyFont="1" applyBorder="1" applyAlignment="1">
      <alignment/>
    </xf>
    <xf numFmtId="196" fontId="1" fillId="0" borderId="0" xfId="0" applyNumberFormat="1" applyFont="1" applyBorder="1" applyAlignment="1">
      <alignment/>
    </xf>
    <xf numFmtId="196" fontId="21" fillId="0" borderId="0" xfId="0" applyNumberFormat="1" applyFont="1" applyBorder="1" applyAlignment="1">
      <alignment horizontal="right" vertical="top"/>
    </xf>
    <xf numFmtId="196" fontId="21" fillId="0" borderId="0" xfId="0" applyNumberFormat="1" applyFont="1" applyBorder="1" applyAlignment="1">
      <alignment vertical="top"/>
    </xf>
    <xf numFmtId="0" fontId="21" fillId="0" borderId="0" xfId="0" applyFont="1" applyBorder="1" applyAlignment="1">
      <alignment/>
    </xf>
    <xf numFmtId="0" fontId="0" fillId="0" borderId="0" xfId="0" applyFont="1" applyBorder="1" applyAlignment="1">
      <alignment horizontal="right"/>
    </xf>
    <xf numFmtId="2" fontId="9" fillId="0" borderId="0" xfId="0" applyNumberFormat="1" applyFont="1" applyBorder="1" applyAlignment="1">
      <alignment horizontal="left"/>
    </xf>
    <xf numFmtId="0" fontId="23" fillId="0" borderId="0" xfId="0" applyFont="1" applyAlignment="1">
      <alignment/>
    </xf>
    <xf numFmtId="0" fontId="24" fillId="0" borderId="0" xfId="0" applyFont="1" applyAlignment="1">
      <alignment/>
    </xf>
    <xf numFmtId="0" fontId="24" fillId="0" borderId="0" xfId="0" applyFont="1" applyAlignment="1">
      <alignment wrapText="1"/>
    </xf>
    <xf numFmtId="0" fontId="24" fillId="0" borderId="0" xfId="0" applyFont="1" applyAlignment="1">
      <alignment horizontal="center" wrapText="1"/>
    </xf>
    <xf numFmtId="0" fontId="24" fillId="0" borderId="0" xfId="0" applyFont="1" applyAlignment="1">
      <alignment horizontal="center"/>
    </xf>
    <xf numFmtId="0" fontId="23" fillId="0" borderId="16" xfId="0" applyFont="1" applyBorder="1" applyAlignment="1">
      <alignment/>
    </xf>
    <xf numFmtId="0" fontId="24" fillId="0" borderId="16" xfId="0" applyFont="1" applyBorder="1" applyAlignment="1">
      <alignment/>
    </xf>
    <xf numFmtId="0" fontId="23" fillId="0" borderId="0" xfId="0" applyFont="1" applyBorder="1" applyAlignment="1">
      <alignment/>
    </xf>
    <xf numFmtId="0" fontId="24" fillId="33" borderId="0" xfId="0" applyFont="1" applyFill="1" applyAlignment="1">
      <alignment/>
    </xf>
    <xf numFmtId="4" fontId="24" fillId="33" borderId="0" xfId="0" applyNumberFormat="1" applyFont="1" applyFill="1" applyAlignment="1">
      <alignment/>
    </xf>
    <xf numFmtId="4" fontId="24" fillId="33" borderId="16" xfId="0" applyNumberFormat="1" applyFont="1" applyFill="1" applyBorder="1" applyAlignment="1">
      <alignment/>
    </xf>
    <xf numFmtId="4" fontId="24" fillId="33" borderId="17" xfId="0" applyNumberFormat="1" applyFont="1" applyFill="1" applyBorder="1" applyAlignment="1">
      <alignment/>
    </xf>
    <xf numFmtId="4" fontId="9" fillId="0" borderId="0" xfId="0" applyNumberFormat="1" applyFont="1" applyBorder="1" applyAlignment="1">
      <alignment horizontal="left" vertical="top"/>
    </xf>
    <xf numFmtId="2" fontId="9" fillId="0" borderId="0" xfId="0" applyNumberFormat="1" applyFont="1" applyBorder="1" applyAlignment="1">
      <alignment horizontal="left" wrapText="1"/>
    </xf>
    <xf numFmtId="0" fontId="0" fillId="0" borderId="0" xfId="0" applyAlignment="1">
      <alignment horizontal="left"/>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0" fillId="0" borderId="20" xfId="0" applyFont="1" applyBorder="1" applyAlignment="1">
      <alignment horizontal="center" vertical="top" wrapText="1"/>
    </xf>
    <xf numFmtId="4" fontId="0" fillId="0" borderId="0" xfId="0" applyNumberFormat="1" applyFill="1" applyBorder="1" applyAlignment="1">
      <alignment vertical="top" wrapText="1"/>
    </xf>
    <xf numFmtId="0" fontId="0" fillId="0" borderId="0" xfId="0" applyFont="1" applyFill="1" applyAlignment="1">
      <alignment/>
    </xf>
    <xf numFmtId="0" fontId="12" fillId="0" borderId="0" xfId="0" applyFont="1" applyAlignment="1">
      <alignment horizontal="justify" vertical="top" wrapText="1"/>
    </xf>
    <xf numFmtId="0" fontId="12" fillId="0" borderId="0" xfId="0" applyFont="1" applyAlignment="1">
      <alignment/>
    </xf>
    <xf numFmtId="0" fontId="13" fillId="0" borderId="0" xfId="0" applyFont="1" applyAlignment="1">
      <alignment horizontal="justify" vertical="top"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lement-del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avadno 2" xfId="57"/>
    <cellStyle name="Navadno 2 2" xfId="58"/>
    <cellStyle name="Navadno 2 2 2" xfId="59"/>
    <cellStyle name="Navadno 2 2 3" xfId="60"/>
    <cellStyle name="Navadno 2_101208_VHODNI_HALL_OGREVANJE, HLAJENJE_PZI" xfId="61"/>
    <cellStyle name="Navadno 3" xfId="62"/>
    <cellStyle name="Navadno 3 2" xfId="63"/>
    <cellStyle name="Navadno 4" xfId="64"/>
    <cellStyle name="Navadno 5" xfId="65"/>
    <cellStyle name="Navadno 5 2" xfId="66"/>
    <cellStyle name="Navadno 6" xfId="67"/>
    <cellStyle name="Navadno 7" xfId="68"/>
    <cellStyle name="Navadno 8" xfId="69"/>
    <cellStyle name="Navadno 9" xfId="70"/>
    <cellStyle name="Neutral" xfId="71"/>
    <cellStyle name="Normal 2" xfId="72"/>
    <cellStyle name="Normal 2 2" xfId="73"/>
    <cellStyle name="Normal_rekapit" xfId="74"/>
    <cellStyle name="Note" xfId="75"/>
    <cellStyle name="Output" xfId="76"/>
    <cellStyle name="Percent" xfId="77"/>
    <cellStyle name="Slog 1" xfId="78"/>
    <cellStyle name="Slog 1 2" xfId="79"/>
    <cellStyle name="Title" xfId="80"/>
    <cellStyle name="Total" xfId="81"/>
    <cellStyle name="Vejica 2" xfId="82"/>
    <cellStyle name="Vejica 2 2" xfId="83"/>
    <cellStyle name="Vejica 3" xfId="84"/>
    <cellStyle name="Vejica 4"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oji%20dokumenti\SiN%202007\MARKO%20Pomjan\POPIS%20DEL%20DVOETA&#381;NA%20HI&#352;A%20pomjan%20III%20faz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ublic\Documents\SIN%202012\PROJEKTI%202012\ZORTAR%202012\VRTEC%20SEMEDELA\POPIS%20ELEKTRO%20vrtec%20markove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imitrij_h\BlokPrva&#269;na\ACAD\PGD-PZI\Poslovni%20prostori\Hotel%20Cerkno\PO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O"/>
      <sheetName val="Ze"/>
      <sheetName val="Bet"/>
      <sheetName val="Zid"/>
      <sheetName val="Tes"/>
      <sheetName val="Kan"/>
      <sheetName val="Krov"/>
      <sheetName val="RE OBRT"/>
      <sheetName val="Kle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ELEKTRO"/>
      <sheetName val="ELEKTRO DE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3"/>
  <sheetViews>
    <sheetView showZeros="0" tabSelected="1" view="pageBreakPreview" zoomScaleSheetLayoutView="100" zoomScalePageLayoutView="0" workbookViewId="0" topLeftCell="A11">
      <selection activeCell="E24" sqref="E24"/>
    </sheetView>
  </sheetViews>
  <sheetFormatPr defaultColWidth="8.796875" defaultRowHeight="15"/>
  <cols>
    <col min="1" max="1" width="3.19921875" style="0" bestFit="1" customWidth="1"/>
    <col min="2" max="2" width="3.19921875" style="0" hidden="1" customWidth="1"/>
    <col min="3" max="3" width="32.5" style="0" customWidth="1"/>
    <col min="4" max="4" width="13.19921875" style="0" customWidth="1"/>
    <col min="5" max="5" width="15.8984375" style="0" customWidth="1"/>
    <col min="6" max="6" width="12.8984375" style="0" customWidth="1"/>
  </cols>
  <sheetData>
    <row r="1" spans="1:24" ht="18">
      <c r="A1" s="234" t="s">
        <v>160</v>
      </c>
      <c r="B1" s="234"/>
      <c r="C1" s="234"/>
      <c r="D1" s="234"/>
      <c r="E1" s="234"/>
      <c r="F1" s="234"/>
      <c r="G1" s="195"/>
      <c r="H1" s="195"/>
      <c r="I1" s="195"/>
      <c r="J1" s="195"/>
      <c r="K1" s="195"/>
      <c r="L1" s="195"/>
      <c r="M1" s="195"/>
      <c r="N1" s="195"/>
      <c r="O1" s="195"/>
      <c r="P1" s="195"/>
      <c r="Q1" s="195"/>
      <c r="R1" s="195"/>
      <c r="S1" s="195"/>
      <c r="T1" s="195"/>
      <c r="U1" s="195"/>
      <c r="V1" s="195"/>
      <c r="W1" s="40"/>
      <c r="X1" s="40"/>
    </row>
    <row r="2" spans="1:24" ht="18" customHeight="1">
      <c r="A2" s="235" t="s">
        <v>159</v>
      </c>
      <c r="B2" s="236"/>
      <c r="C2" s="236"/>
      <c r="D2" s="236"/>
      <c r="E2" s="236"/>
      <c r="F2" s="236"/>
      <c r="G2" s="236"/>
      <c r="H2" s="236"/>
      <c r="I2" s="236"/>
      <c r="J2" s="221"/>
      <c r="K2" s="221"/>
      <c r="L2" s="221"/>
      <c r="M2" s="221"/>
      <c r="N2" s="221"/>
      <c r="O2" s="221"/>
      <c r="P2" s="221"/>
      <c r="Q2" s="221"/>
      <c r="R2" s="221"/>
      <c r="S2" s="221"/>
      <c r="T2" s="221"/>
      <c r="U2" s="221"/>
      <c r="V2" s="221"/>
      <c r="W2" s="40"/>
      <c r="X2" s="40"/>
    </row>
    <row r="3" spans="1:24" ht="18" customHeight="1">
      <c r="A3" s="235" t="s">
        <v>161</v>
      </c>
      <c r="B3" s="235"/>
      <c r="C3" s="235"/>
      <c r="D3" s="235"/>
      <c r="E3" s="235"/>
      <c r="F3" s="235"/>
      <c r="G3" s="236"/>
      <c r="H3" s="236"/>
      <c r="I3" s="221"/>
      <c r="J3" s="221"/>
      <c r="K3" s="221"/>
      <c r="L3" s="221"/>
      <c r="M3" s="221"/>
      <c r="N3" s="221"/>
      <c r="O3" s="221"/>
      <c r="P3" s="221"/>
      <c r="Q3" s="221"/>
      <c r="R3" s="221"/>
      <c r="S3" s="221"/>
      <c r="T3" s="221"/>
      <c r="U3" s="221"/>
      <c r="V3" s="221"/>
      <c r="W3" s="40"/>
      <c r="X3" s="40"/>
    </row>
    <row r="4" spans="1:24" ht="18" customHeight="1">
      <c r="A4" s="235" t="s">
        <v>162</v>
      </c>
      <c r="B4" s="235"/>
      <c r="C4" s="235"/>
      <c r="D4" s="235"/>
      <c r="E4" s="235"/>
      <c r="F4" s="235"/>
      <c r="G4" s="236"/>
      <c r="H4" s="236"/>
      <c r="I4" s="236"/>
      <c r="J4" s="221"/>
      <c r="K4" s="221"/>
      <c r="L4" s="221"/>
      <c r="M4" s="221"/>
      <c r="N4" s="221"/>
      <c r="O4" s="221"/>
      <c r="P4" s="221"/>
      <c r="Q4" s="221"/>
      <c r="R4" s="221"/>
      <c r="S4" s="221"/>
      <c r="T4" s="221"/>
      <c r="U4" s="221"/>
      <c r="V4" s="221"/>
      <c r="W4" s="40"/>
      <c r="X4" s="40"/>
    </row>
    <row r="5" spans="1:24" ht="18">
      <c r="A5" s="234" t="s">
        <v>81</v>
      </c>
      <c r="B5" s="234"/>
      <c r="C5" s="234"/>
      <c r="D5" s="234"/>
      <c r="E5" s="234"/>
      <c r="F5" s="234"/>
      <c r="G5" s="195"/>
      <c r="H5" s="195"/>
      <c r="I5" s="195"/>
      <c r="J5" s="195"/>
      <c r="K5" s="195"/>
      <c r="L5" s="195"/>
      <c r="M5" s="195"/>
      <c r="N5" s="195"/>
      <c r="O5" s="195"/>
      <c r="P5" s="195"/>
      <c r="Q5" s="195"/>
      <c r="R5" s="195"/>
      <c r="S5" s="195"/>
      <c r="T5" s="195"/>
      <c r="U5" s="195"/>
      <c r="V5" s="195"/>
      <c r="W5" s="40"/>
      <c r="X5" s="40"/>
    </row>
    <row r="6" spans="1:24" ht="18">
      <c r="A6" s="195"/>
      <c r="B6" s="195"/>
      <c r="C6" s="195"/>
      <c r="D6" s="195"/>
      <c r="E6" s="195"/>
      <c r="F6" s="195"/>
      <c r="G6" s="195"/>
      <c r="H6" s="195"/>
      <c r="I6" s="195"/>
      <c r="J6" s="195"/>
      <c r="K6" s="195"/>
      <c r="L6" s="195"/>
      <c r="M6" s="195"/>
      <c r="N6" s="195"/>
      <c r="O6" s="195"/>
      <c r="P6" s="195"/>
      <c r="Q6" s="195"/>
      <c r="R6" s="195"/>
      <c r="S6" s="195"/>
      <c r="T6" s="195"/>
      <c r="U6" s="195"/>
      <c r="V6" s="195"/>
      <c r="W6" s="40"/>
      <c r="X6" s="40"/>
    </row>
    <row r="7" spans="1:24" ht="18">
      <c r="A7" s="195"/>
      <c r="B7" s="195"/>
      <c r="C7" s="195"/>
      <c r="D7" s="195"/>
      <c r="E7" s="195"/>
      <c r="F7" s="195"/>
      <c r="G7" s="195"/>
      <c r="H7" s="195"/>
      <c r="I7" s="195"/>
      <c r="J7" s="195"/>
      <c r="K7" s="195"/>
      <c r="L7" s="195"/>
      <c r="M7" s="195"/>
      <c r="N7" s="195"/>
      <c r="O7" s="195"/>
      <c r="P7" s="195"/>
      <c r="Q7" s="195"/>
      <c r="R7" s="195"/>
      <c r="S7" s="195"/>
      <c r="T7" s="195"/>
      <c r="U7" s="195"/>
      <c r="V7" s="195"/>
      <c r="W7" s="40"/>
      <c r="X7" s="40"/>
    </row>
    <row r="8" spans="1:9" ht="29.25">
      <c r="A8" s="222"/>
      <c r="B8" s="222"/>
      <c r="C8" s="223" t="s">
        <v>163</v>
      </c>
      <c r="D8" s="225" t="s">
        <v>164</v>
      </c>
      <c r="E8" s="225" t="s">
        <v>165</v>
      </c>
      <c r="F8" s="226" t="s">
        <v>158</v>
      </c>
      <c r="G8" s="229"/>
      <c r="H8" s="229"/>
      <c r="I8" s="222"/>
    </row>
    <row r="9" spans="1:9" ht="15.75">
      <c r="A9" s="222"/>
      <c r="B9" s="222"/>
      <c r="D9" s="223"/>
      <c r="E9" s="223"/>
      <c r="F9" s="223"/>
      <c r="G9" s="25"/>
      <c r="H9" s="25"/>
      <c r="I9" s="222"/>
    </row>
    <row r="10" spans="1:9" ht="15.75">
      <c r="A10" s="222"/>
      <c r="B10" s="222"/>
      <c r="C10" s="223"/>
      <c r="D10" s="223"/>
      <c r="E10" s="223"/>
      <c r="F10" s="223"/>
      <c r="G10" s="229"/>
      <c r="H10" s="229"/>
      <c r="I10" s="222"/>
    </row>
    <row r="11" spans="1:9" ht="15.75">
      <c r="A11" s="223" t="s">
        <v>21</v>
      </c>
      <c r="B11" s="222"/>
      <c r="C11" s="223" t="s">
        <v>166</v>
      </c>
      <c r="D11" s="231">
        <f>SUM('RE-GO'!D27)</f>
        <v>0</v>
      </c>
      <c r="E11" s="223"/>
      <c r="F11" s="231">
        <f>SUM(D11)</f>
        <v>0</v>
      </c>
      <c r="G11" s="229"/>
      <c r="H11" s="229"/>
      <c r="I11" s="222"/>
    </row>
    <row r="12" spans="1:9" ht="15.75">
      <c r="A12" s="223"/>
      <c r="B12" s="222"/>
      <c r="C12" s="223"/>
      <c r="D12" s="223"/>
      <c r="E12" s="223"/>
      <c r="F12" s="223"/>
      <c r="G12" s="229"/>
      <c r="H12" s="229"/>
      <c r="I12" s="222"/>
    </row>
    <row r="13" spans="1:9" ht="15.75">
      <c r="A13" s="223" t="s">
        <v>24</v>
      </c>
      <c r="B13" s="222"/>
      <c r="C13" s="223" t="s">
        <v>97</v>
      </c>
      <c r="D13" s="223"/>
      <c r="E13" s="231">
        <f>SUM('RAZNA DELA'!D9)</f>
        <v>0</v>
      </c>
      <c r="F13" s="231">
        <f>SUM(E13)</f>
        <v>0</v>
      </c>
      <c r="G13" s="229"/>
      <c r="H13" s="229"/>
      <c r="I13" s="222"/>
    </row>
    <row r="14" spans="1:9" ht="15.75">
      <c r="A14" s="223"/>
      <c r="B14" s="222"/>
      <c r="C14" s="223"/>
      <c r="D14" s="223"/>
      <c r="E14" s="223"/>
      <c r="F14" s="223"/>
      <c r="G14" s="229"/>
      <c r="H14" s="229"/>
      <c r="I14" s="222"/>
    </row>
    <row r="15" spans="1:9" ht="29.25">
      <c r="A15" s="223" t="s">
        <v>25</v>
      </c>
      <c r="B15" s="222"/>
      <c r="C15" s="224" t="s">
        <v>169</v>
      </c>
      <c r="D15" s="223"/>
      <c r="E15" s="230">
        <f>SUM((F11+F13)*0.05)</f>
        <v>0</v>
      </c>
      <c r="F15" s="230">
        <f>SUM(E15)</f>
        <v>0</v>
      </c>
      <c r="G15" s="229"/>
      <c r="H15" s="229"/>
      <c r="I15" s="222"/>
    </row>
    <row r="16" spans="1:9" ht="15.75">
      <c r="A16" s="222"/>
      <c r="B16" s="222"/>
      <c r="C16" s="223"/>
      <c r="D16" s="223"/>
      <c r="E16" s="223"/>
      <c r="F16" s="223"/>
      <c r="G16" s="229"/>
      <c r="H16" s="229"/>
      <c r="I16" s="222"/>
    </row>
    <row r="17" spans="1:9" ht="15.75">
      <c r="A17" s="227"/>
      <c r="B17" s="227"/>
      <c r="C17" s="228" t="s">
        <v>167</v>
      </c>
      <c r="D17" s="232">
        <f>SUM(D11)</f>
        <v>0</v>
      </c>
      <c r="E17" s="232">
        <f>SUM(E13+E15)</f>
        <v>0</v>
      </c>
      <c r="F17" s="232">
        <f>SUM(F11+F13+F15)</f>
        <v>0</v>
      </c>
      <c r="G17" s="229"/>
      <c r="H17" s="229"/>
      <c r="I17" s="222"/>
    </row>
    <row r="18" spans="1:9" ht="15.75">
      <c r="A18" s="222"/>
      <c r="B18" s="222"/>
      <c r="C18" s="223"/>
      <c r="D18" s="223"/>
      <c r="E18" s="223"/>
      <c r="F18" s="223"/>
      <c r="G18" s="229"/>
      <c r="H18" s="229"/>
      <c r="I18" s="222"/>
    </row>
    <row r="19" spans="1:9" ht="15.75">
      <c r="A19" s="222"/>
      <c r="B19" s="222"/>
      <c r="C19" s="223" t="s">
        <v>168</v>
      </c>
      <c r="D19" s="230">
        <f>SUM(D17*0.22)</f>
        <v>0</v>
      </c>
      <c r="E19" s="230">
        <f>SUM(E17*0.22)</f>
        <v>0</v>
      </c>
      <c r="F19" s="230">
        <f>SUM(D19:E19)</f>
        <v>0</v>
      </c>
      <c r="G19" s="229"/>
      <c r="H19" s="229"/>
      <c r="I19" s="222"/>
    </row>
    <row r="20" spans="1:9" ht="15.75">
      <c r="A20" s="222"/>
      <c r="B20" s="222"/>
      <c r="C20" s="223"/>
      <c r="D20" s="223"/>
      <c r="E20" s="223"/>
      <c r="F20" s="223"/>
      <c r="G20" s="229"/>
      <c r="H20" s="229"/>
      <c r="I20" s="222"/>
    </row>
    <row r="21" spans="1:9" ht="15.75">
      <c r="A21" s="227"/>
      <c r="B21" s="227"/>
      <c r="C21" s="228" t="s">
        <v>170</v>
      </c>
      <c r="D21" s="232">
        <f>SUM(D17+D19)</f>
        <v>0</v>
      </c>
      <c r="E21" s="232">
        <f>SUM(E17+E19)</f>
        <v>0</v>
      </c>
      <c r="F21" s="233">
        <f>SUM(D21:E21)</f>
        <v>0</v>
      </c>
      <c r="G21" s="229"/>
      <c r="H21" s="229"/>
      <c r="I21" s="222"/>
    </row>
    <row r="22" spans="1:9" ht="15.75">
      <c r="A22" s="222"/>
      <c r="B22" s="222"/>
      <c r="C22" s="222"/>
      <c r="D22" s="222"/>
      <c r="E22" s="222"/>
      <c r="F22" s="222"/>
      <c r="G22" s="229"/>
      <c r="H22" s="229"/>
      <c r="I22" s="222"/>
    </row>
    <row r="23" spans="7:8" ht="15.75">
      <c r="G23" s="25"/>
      <c r="H23" s="25"/>
    </row>
  </sheetData>
  <sheetProtection/>
  <mergeCells count="5">
    <mergeCell ref="A1:F1"/>
    <mergeCell ref="A5:F5"/>
    <mergeCell ref="A2:I2"/>
    <mergeCell ref="A3:H3"/>
    <mergeCell ref="A4:I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dimension ref="A1:H13"/>
  <sheetViews>
    <sheetView showZeros="0" zoomScalePageLayoutView="0" workbookViewId="0" topLeftCell="A1">
      <selection activeCell="E1" sqref="E1:F1"/>
    </sheetView>
  </sheetViews>
  <sheetFormatPr defaultColWidth="8.796875" defaultRowHeight="15"/>
  <cols>
    <col min="1" max="1" width="5.09765625" style="49" customWidth="1"/>
    <col min="2" max="2" width="35.3984375" style="83" customWidth="1"/>
    <col min="3" max="3" width="5.09765625" style="43" customWidth="1"/>
    <col min="4" max="4" width="10.59765625" style="43" customWidth="1"/>
    <col min="5" max="5" width="12.59765625" style="43" customWidth="1"/>
    <col min="6" max="6" width="15.59765625" style="97" customWidth="1"/>
    <col min="7" max="16384" width="9" style="30" customWidth="1"/>
  </cols>
  <sheetData>
    <row r="1" spans="1:6" s="29" customFormat="1" ht="15.75">
      <c r="A1" s="48" t="s">
        <v>24</v>
      </c>
      <c r="B1" s="89" t="s">
        <v>32</v>
      </c>
      <c r="C1" s="42"/>
      <c r="D1" s="42"/>
      <c r="E1" s="198" t="s">
        <v>123</v>
      </c>
      <c r="F1" s="198" t="s">
        <v>124</v>
      </c>
    </row>
    <row r="2" spans="1:6" s="29" customFormat="1" ht="15.75">
      <c r="A2" s="47"/>
      <c r="B2" s="90"/>
      <c r="C2" s="41"/>
      <c r="D2" s="41"/>
      <c r="E2" s="41"/>
      <c r="F2" s="101"/>
    </row>
    <row r="3" spans="1:8" ht="78.75">
      <c r="A3" s="49">
        <v>1</v>
      </c>
      <c r="B3" s="83" t="s">
        <v>15</v>
      </c>
      <c r="C3" s="44" t="s">
        <v>39</v>
      </c>
      <c r="D3" s="107">
        <v>5</v>
      </c>
      <c r="H3" s="39"/>
    </row>
    <row r="4" spans="3:8" ht="409.5">
      <c r="C4" s="44"/>
      <c r="D4" s="107"/>
      <c r="H4" s="39"/>
    </row>
    <row r="5" spans="1:8" ht="110.25">
      <c r="A5" s="49">
        <f>A3+1</f>
        <v>2</v>
      </c>
      <c r="B5" s="83" t="s">
        <v>111</v>
      </c>
      <c r="C5" s="44" t="s">
        <v>39</v>
      </c>
      <c r="D5" s="107">
        <v>1</v>
      </c>
      <c r="H5" s="39"/>
    </row>
    <row r="6" spans="3:8" ht="409.5">
      <c r="C6" s="44"/>
      <c r="D6" s="107"/>
      <c r="H6" s="39"/>
    </row>
    <row r="7" spans="1:8" ht="157.5">
      <c r="A7" s="49">
        <f>A5+1</f>
        <v>3</v>
      </c>
      <c r="B7" s="83" t="s">
        <v>112</v>
      </c>
      <c r="C7" s="44" t="s">
        <v>39</v>
      </c>
      <c r="D7" s="107">
        <v>3</v>
      </c>
      <c r="H7" s="39"/>
    </row>
    <row r="8" spans="3:8" ht="409.5">
      <c r="C8" s="44"/>
      <c r="D8" s="107"/>
      <c r="H8" s="39"/>
    </row>
    <row r="9" spans="1:8" ht="157.5">
      <c r="A9" s="49">
        <f>A7+1</f>
        <v>4</v>
      </c>
      <c r="B9" s="83" t="s">
        <v>113</v>
      </c>
      <c r="C9" s="44" t="s">
        <v>39</v>
      </c>
      <c r="D9" s="107">
        <v>1</v>
      </c>
      <c r="H9" s="39"/>
    </row>
    <row r="10" spans="3:8" ht="409.5">
      <c r="C10" s="44"/>
      <c r="D10" s="107"/>
      <c r="H10" s="39"/>
    </row>
    <row r="11" spans="1:8" ht="110.25">
      <c r="A11" s="49">
        <f>A9+1</f>
        <v>5</v>
      </c>
      <c r="B11" s="112" t="s">
        <v>122</v>
      </c>
      <c r="C11" s="44" t="s">
        <v>39</v>
      </c>
      <c r="D11" s="107">
        <v>1</v>
      </c>
      <c r="H11" s="39"/>
    </row>
    <row r="12" spans="2:5" ht="16.5" thickBot="1">
      <c r="B12" s="85"/>
      <c r="C12" s="45"/>
      <c r="D12" s="45"/>
      <c r="E12" s="204"/>
    </row>
    <row r="13" spans="1:6" s="37" customFormat="1" ht="16.5" thickTop="1">
      <c r="A13" s="200"/>
      <c r="B13" s="201" t="str">
        <f>B1&amp;" skupaj"</f>
        <v>KLJUČAVNIČARSKA DELA skupaj</v>
      </c>
      <c r="C13" s="202"/>
      <c r="D13" s="202"/>
      <c r="E13" s="202"/>
      <c r="F13" s="203">
        <f>SUM(F3:F12)</f>
        <v>0</v>
      </c>
    </row>
  </sheetData>
  <sheetProtection/>
  <printOptions/>
  <pageMargins left="0.984251968503937" right="0.1968503937007874"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List10"/>
  <dimension ref="A1:F74"/>
  <sheetViews>
    <sheetView showZeros="0" zoomScalePageLayoutView="0" workbookViewId="0" topLeftCell="A1">
      <selection activeCell="E17" sqref="E17:F17"/>
    </sheetView>
  </sheetViews>
  <sheetFormatPr defaultColWidth="8.796875" defaultRowHeight="15"/>
  <cols>
    <col min="1" max="1" width="5.09765625" style="135" customWidth="1"/>
    <col min="2" max="2" width="32.8984375" style="136" customWidth="1"/>
    <col min="3" max="3" width="5.09765625" style="138" customWidth="1"/>
    <col min="4" max="4" width="10.59765625" style="138" customWidth="1"/>
    <col min="5" max="5" width="12.59765625" style="138" customWidth="1"/>
    <col min="6" max="6" width="14.59765625" style="139" customWidth="1"/>
    <col min="7" max="16384" width="9" style="140" customWidth="1"/>
  </cols>
  <sheetData>
    <row r="1" spans="1:6" s="134" customFormat="1" ht="12.75">
      <c r="A1" s="130" t="s">
        <v>25</v>
      </c>
      <c r="B1" s="131" t="s">
        <v>7</v>
      </c>
      <c r="C1" s="132"/>
      <c r="D1" s="132"/>
      <c r="E1" s="132"/>
      <c r="F1" s="133"/>
    </row>
    <row r="3" spans="1:6" s="127" customFormat="1" ht="12.75">
      <c r="A3" s="125"/>
      <c r="B3" s="126" t="s">
        <v>61</v>
      </c>
      <c r="D3" s="128"/>
      <c r="E3" s="129"/>
      <c r="F3" s="128"/>
    </row>
    <row r="4" spans="1:6" s="127" customFormat="1" ht="26.25" customHeight="1">
      <c r="A4" s="125"/>
      <c r="B4" s="242" t="s">
        <v>4</v>
      </c>
      <c r="C4" s="243"/>
      <c r="D4" s="243"/>
      <c r="E4" s="243"/>
      <c r="F4" s="243"/>
    </row>
    <row r="5" spans="1:6" s="127" customFormat="1" ht="12.75">
      <c r="A5" s="125"/>
      <c r="B5" s="244" t="s">
        <v>5</v>
      </c>
      <c r="C5" s="243"/>
      <c r="D5" s="243"/>
      <c r="E5" s="243"/>
      <c r="F5" s="243"/>
    </row>
    <row r="6" spans="1:6" s="127" customFormat="1" ht="42" customHeight="1">
      <c r="A6" s="125"/>
      <c r="B6" s="242" t="s">
        <v>13</v>
      </c>
      <c r="C6" s="243"/>
      <c r="D6" s="243"/>
      <c r="E6" s="243"/>
      <c r="F6" s="243"/>
    </row>
    <row r="7" spans="1:6" s="127" customFormat="1" ht="409.5">
      <c r="A7" s="125"/>
      <c r="B7" s="242" t="s">
        <v>121</v>
      </c>
      <c r="C7" s="243"/>
      <c r="D7" s="243"/>
      <c r="E7" s="243"/>
      <c r="F7" s="243"/>
    </row>
    <row r="8" spans="1:6" s="127" customFormat="1" ht="12.75" customHeight="1">
      <c r="A8" s="125"/>
      <c r="B8" s="242" t="s">
        <v>126</v>
      </c>
      <c r="C8" s="243"/>
      <c r="D8" s="243"/>
      <c r="E8" s="243"/>
      <c r="F8" s="243"/>
    </row>
    <row r="9" spans="1:6" s="127" customFormat="1" ht="409.5">
      <c r="A9" s="125"/>
      <c r="B9" s="242" t="s">
        <v>11</v>
      </c>
      <c r="C9" s="243"/>
      <c r="D9" s="243"/>
      <c r="E9" s="243"/>
      <c r="F9" s="243"/>
    </row>
    <row r="10" spans="1:6" s="127" customFormat="1" ht="409.5">
      <c r="A10" s="125"/>
      <c r="B10" s="242" t="s">
        <v>12</v>
      </c>
      <c r="C10" s="242"/>
      <c r="D10" s="242"/>
      <c r="E10" s="242"/>
      <c r="F10" s="242"/>
    </row>
    <row r="11" spans="1:6" s="127" customFormat="1" ht="409.5">
      <c r="A11" s="125"/>
      <c r="B11" s="244" t="s">
        <v>14</v>
      </c>
      <c r="C11" s="244"/>
      <c r="D11" s="244"/>
      <c r="E11" s="244"/>
      <c r="F11" s="244"/>
    </row>
    <row r="12" spans="1:6" s="127" customFormat="1" ht="409.5">
      <c r="A12" s="125"/>
      <c r="B12" s="242" t="s">
        <v>6</v>
      </c>
      <c r="C12" s="242"/>
      <c r="D12" s="242"/>
      <c r="E12" s="242"/>
      <c r="F12" s="242"/>
    </row>
    <row r="13" spans="1:6" s="127" customFormat="1" ht="27" customHeight="1">
      <c r="A13" s="125"/>
      <c r="B13" s="242" t="s">
        <v>9</v>
      </c>
      <c r="C13" s="242"/>
      <c r="D13" s="242"/>
      <c r="E13" s="242"/>
      <c r="F13" s="242"/>
    </row>
    <row r="14" spans="1:6" s="127" customFormat="1" ht="39.75" customHeight="1">
      <c r="A14" s="125"/>
      <c r="B14" s="242" t="s">
        <v>8</v>
      </c>
      <c r="C14" s="243"/>
      <c r="D14" s="243"/>
      <c r="E14" s="243"/>
      <c r="F14" s="243"/>
    </row>
    <row r="15" spans="1:6" s="127" customFormat="1" ht="409.5">
      <c r="A15" s="125"/>
      <c r="B15" s="242" t="s">
        <v>10</v>
      </c>
      <c r="C15" s="243"/>
      <c r="D15" s="243"/>
      <c r="E15" s="243"/>
      <c r="F15" s="243"/>
    </row>
    <row r="16" spans="1:6" s="127" customFormat="1" ht="409.5">
      <c r="A16" s="125"/>
      <c r="B16" s="242" t="s">
        <v>62</v>
      </c>
      <c r="C16" s="243"/>
      <c r="D16" s="243"/>
      <c r="E16" s="243"/>
      <c r="F16" s="243"/>
    </row>
    <row r="17" spans="1:6" s="127" customFormat="1" ht="409.5">
      <c r="A17" s="125"/>
      <c r="B17" s="126"/>
      <c r="C17" s="146"/>
      <c r="D17" s="146"/>
      <c r="E17" s="198" t="s">
        <v>123</v>
      </c>
      <c r="F17" s="198" t="s">
        <v>124</v>
      </c>
    </row>
    <row r="18" spans="1:4" ht="85.5" customHeight="1">
      <c r="A18" s="135">
        <v>1</v>
      </c>
      <c r="B18" s="136" t="s">
        <v>83</v>
      </c>
      <c r="C18" s="137" t="s">
        <v>39</v>
      </c>
      <c r="D18" s="138">
        <v>3</v>
      </c>
    </row>
    <row r="19" ht="409.5">
      <c r="C19" s="137"/>
    </row>
    <row r="20" spans="1:4" ht="83.25" customHeight="1">
      <c r="A20" s="135">
        <f>A18+1</f>
        <v>2</v>
      </c>
      <c r="B20" s="136" t="s">
        <v>84</v>
      </c>
      <c r="C20" s="137" t="s">
        <v>39</v>
      </c>
      <c r="D20" s="138">
        <v>1</v>
      </c>
    </row>
    <row r="21" ht="409.5">
      <c r="C21" s="137"/>
    </row>
    <row r="22" spans="1:4" ht="96" customHeight="1">
      <c r="A22" s="135">
        <f>A20+1</f>
        <v>3</v>
      </c>
      <c r="B22" s="136" t="s">
        <v>127</v>
      </c>
      <c r="C22" s="137" t="s">
        <v>39</v>
      </c>
      <c r="D22" s="138">
        <v>16</v>
      </c>
    </row>
    <row r="23" ht="409.5">
      <c r="C23" s="137"/>
    </row>
    <row r="24" spans="1:4" ht="95.25" customHeight="1">
      <c r="A24" s="135">
        <f>A22+1</f>
        <v>4</v>
      </c>
      <c r="B24" s="136" t="s">
        <v>128</v>
      </c>
      <c r="C24" s="137" t="s">
        <v>39</v>
      </c>
      <c r="D24" s="138">
        <v>1</v>
      </c>
    </row>
    <row r="25" ht="409.5">
      <c r="C25" s="137"/>
    </row>
    <row r="26" spans="1:4" ht="92.25" customHeight="1">
      <c r="A26" s="135">
        <f>A24+1</f>
        <v>5</v>
      </c>
      <c r="B26" s="136" t="s">
        <v>82</v>
      </c>
      <c r="C26" s="137" t="s">
        <v>39</v>
      </c>
      <c r="D26" s="138">
        <v>1</v>
      </c>
    </row>
    <row r="27" ht="409.5">
      <c r="C27" s="137"/>
    </row>
    <row r="28" spans="1:4" ht="76.5">
      <c r="A28" s="135">
        <f>A26+1</f>
        <v>6</v>
      </c>
      <c r="B28" s="136" t="s">
        <v>129</v>
      </c>
      <c r="C28" s="137" t="s">
        <v>39</v>
      </c>
      <c r="D28" s="138">
        <v>4</v>
      </c>
    </row>
    <row r="30" spans="1:4" ht="76.5">
      <c r="A30" s="135">
        <f>A28+1</f>
        <v>7</v>
      </c>
      <c r="B30" s="136" t="s">
        <v>130</v>
      </c>
      <c r="C30" s="137" t="s">
        <v>39</v>
      </c>
      <c r="D30" s="138">
        <v>9</v>
      </c>
    </row>
    <row r="31" ht="409.5">
      <c r="C31" s="137"/>
    </row>
    <row r="32" spans="1:4" ht="76.5">
      <c r="A32" s="135">
        <f>A30+1</f>
        <v>8</v>
      </c>
      <c r="B32" s="136" t="s">
        <v>131</v>
      </c>
      <c r="C32" s="137" t="s">
        <v>39</v>
      </c>
      <c r="D32" s="138">
        <v>5</v>
      </c>
    </row>
    <row r="33" ht="409.5">
      <c r="B33" s="141"/>
    </row>
    <row r="34" spans="1:4" ht="153">
      <c r="A34" s="135">
        <f>A32+1</f>
        <v>9</v>
      </c>
      <c r="B34" s="192" t="s">
        <v>132</v>
      </c>
      <c r="C34" s="189" t="s">
        <v>39</v>
      </c>
      <c r="D34" s="190">
        <v>1</v>
      </c>
    </row>
    <row r="35" spans="2:4" ht="409.5">
      <c r="B35" s="191"/>
      <c r="C35" s="190"/>
      <c r="D35" s="190"/>
    </row>
    <row r="36" spans="1:4" ht="127.5">
      <c r="A36" s="135">
        <f>A34+1</f>
        <v>10</v>
      </c>
      <c r="B36" s="192" t="s">
        <v>133</v>
      </c>
      <c r="C36" s="189" t="s">
        <v>39</v>
      </c>
      <c r="D36" s="190">
        <v>6</v>
      </c>
    </row>
    <row r="37" ht="409.5">
      <c r="C37" s="137"/>
    </row>
    <row r="38" spans="1:4" ht="153">
      <c r="A38" s="135">
        <f>A36+1</f>
        <v>11</v>
      </c>
      <c r="B38" s="136" t="s">
        <v>134</v>
      </c>
      <c r="C38" s="189" t="s">
        <v>39</v>
      </c>
      <c r="D38" s="190">
        <v>1</v>
      </c>
    </row>
    <row r="39" spans="2:4" ht="409.5">
      <c r="B39" s="192"/>
      <c r="C39" s="189"/>
      <c r="D39" s="190"/>
    </row>
    <row r="40" spans="1:4" ht="76.5">
      <c r="A40" s="135">
        <f>A38+1</f>
        <v>12</v>
      </c>
      <c r="B40" s="136" t="s">
        <v>135</v>
      </c>
      <c r="C40" s="137" t="s">
        <v>39</v>
      </c>
      <c r="D40" s="138">
        <v>6</v>
      </c>
    </row>
    <row r="41" ht="409.5">
      <c r="C41" s="137"/>
    </row>
    <row r="42" spans="1:4" ht="76.5">
      <c r="A42" s="135">
        <f>A40+1</f>
        <v>13</v>
      </c>
      <c r="B42" s="136" t="s">
        <v>136</v>
      </c>
      <c r="C42" s="137" t="s">
        <v>39</v>
      </c>
      <c r="D42" s="138">
        <v>1</v>
      </c>
    </row>
    <row r="43" ht="409.5">
      <c r="C43" s="137"/>
    </row>
    <row r="44" spans="1:4" ht="76.5">
      <c r="A44" s="135">
        <f>A42+1</f>
        <v>14</v>
      </c>
      <c r="B44" s="136" t="s">
        <v>137</v>
      </c>
      <c r="C44" s="137" t="s">
        <v>39</v>
      </c>
      <c r="D44" s="138">
        <v>4</v>
      </c>
    </row>
    <row r="45" ht="15" customHeight="1">
      <c r="C45" s="137"/>
    </row>
    <row r="46" spans="1:4" ht="76.5">
      <c r="A46" s="135">
        <f>A44+1</f>
        <v>15</v>
      </c>
      <c r="B46" s="136" t="s">
        <v>138</v>
      </c>
      <c r="C46" s="137" t="s">
        <v>39</v>
      </c>
      <c r="D46" s="138">
        <v>3</v>
      </c>
    </row>
    <row r="47" ht="409.5">
      <c r="C47" s="137"/>
    </row>
    <row r="48" spans="1:4" ht="76.5">
      <c r="A48" s="135">
        <f>A46+1</f>
        <v>16</v>
      </c>
      <c r="B48" s="136" t="s">
        <v>139</v>
      </c>
      <c r="C48" s="137" t="s">
        <v>39</v>
      </c>
      <c r="D48" s="138">
        <v>1</v>
      </c>
    </row>
    <row r="49" ht="409.5">
      <c r="C49" s="137"/>
    </row>
    <row r="50" spans="1:4" ht="76.5">
      <c r="A50" s="135">
        <f>A48+1</f>
        <v>17</v>
      </c>
      <c r="B50" s="136" t="s">
        <v>140</v>
      </c>
      <c r="C50" s="137" t="s">
        <v>39</v>
      </c>
      <c r="D50" s="138">
        <v>2</v>
      </c>
    </row>
    <row r="52" spans="1:4" ht="76.5">
      <c r="A52" s="135">
        <f>A50+1</f>
        <v>18</v>
      </c>
      <c r="B52" s="136" t="s">
        <v>141</v>
      </c>
      <c r="C52" s="137" t="s">
        <v>39</v>
      </c>
      <c r="D52" s="138">
        <v>1</v>
      </c>
    </row>
    <row r="53" ht="409.5">
      <c r="C53" s="137"/>
    </row>
    <row r="54" spans="1:4" ht="76.5">
      <c r="A54" s="135">
        <f>A52+1</f>
        <v>19</v>
      </c>
      <c r="B54" s="136" t="s">
        <v>142</v>
      </c>
      <c r="C54" s="137" t="s">
        <v>39</v>
      </c>
      <c r="D54" s="138">
        <v>2</v>
      </c>
    </row>
    <row r="55" ht="409.5">
      <c r="B55" s="141"/>
    </row>
    <row r="56" spans="1:4" ht="76.5">
      <c r="A56" s="135">
        <f>A54+1</f>
        <v>20</v>
      </c>
      <c r="B56" s="136" t="s">
        <v>143</v>
      </c>
      <c r="C56" s="137" t="s">
        <v>39</v>
      </c>
      <c r="D56" s="138">
        <v>1</v>
      </c>
    </row>
    <row r="57" ht="409.5">
      <c r="B57" s="141"/>
    </row>
    <row r="58" spans="1:4" ht="76.5">
      <c r="A58" s="135">
        <f>A56+1</f>
        <v>21</v>
      </c>
      <c r="B58" s="136" t="s">
        <v>144</v>
      </c>
      <c r="C58" s="137" t="s">
        <v>39</v>
      </c>
      <c r="D58" s="138">
        <v>2</v>
      </c>
    </row>
    <row r="59" ht="409.5">
      <c r="B59" s="141"/>
    </row>
    <row r="60" spans="1:4" ht="76.5">
      <c r="A60" s="135">
        <f>A58+1</f>
        <v>22</v>
      </c>
      <c r="B60" s="136" t="s">
        <v>85</v>
      </c>
      <c r="C60" s="137" t="s">
        <v>39</v>
      </c>
      <c r="D60" s="138">
        <v>2</v>
      </c>
    </row>
    <row r="61" ht="409.5">
      <c r="C61" s="137"/>
    </row>
    <row r="62" spans="1:4" ht="76.5">
      <c r="A62" s="135">
        <f>A60+1</f>
        <v>23</v>
      </c>
      <c r="B62" s="136" t="s">
        <v>145</v>
      </c>
      <c r="C62" s="137" t="s">
        <v>39</v>
      </c>
      <c r="D62" s="138">
        <v>3</v>
      </c>
    </row>
    <row r="63" ht="409.5">
      <c r="C63" s="137"/>
    </row>
    <row r="64" spans="1:4" ht="76.5">
      <c r="A64" s="135">
        <f>A62+1</f>
        <v>24</v>
      </c>
      <c r="B64" s="136" t="s">
        <v>146</v>
      </c>
      <c r="C64" s="137" t="s">
        <v>39</v>
      </c>
      <c r="D64" s="138">
        <v>1</v>
      </c>
    </row>
    <row r="65" ht="409.5">
      <c r="C65" s="137"/>
    </row>
    <row r="66" spans="1:4" ht="76.5">
      <c r="A66" s="135">
        <f>A64+1</f>
        <v>25</v>
      </c>
      <c r="B66" s="136" t="s">
        <v>147</v>
      </c>
      <c r="C66" s="137" t="s">
        <v>39</v>
      </c>
      <c r="D66" s="138">
        <v>1</v>
      </c>
    </row>
    <row r="67" spans="3:4" ht="409.5">
      <c r="C67" s="137"/>
      <c r="D67" s="190"/>
    </row>
    <row r="68" spans="1:4" ht="178.5">
      <c r="A68" s="135">
        <f>A66+1</f>
        <v>26</v>
      </c>
      <c r="B68" s="136" t="s">
        <v>148</v>
      </c>
      <c r="C68" s="137" t="s">
        <v>39</v>
      </c>
      <c r="D68" s="190">
        <v>16</v>
      </c>
    </row>
    <row r="69" spans="3:4" ht="409.5">
      <c r="C69" s="137"/>
      <c r="D69" s="190"/>
    </row>
    <row r="70" spans="1:4" ht="178.5">
      <c r="A70" s="135">
        <f>A68+1</f>
        <v>27</v>
      </c>
      <c r="B70" s="136" t="s">
        <v>149</v>
      </c>
      <c r="C70" s="137" t="s">
        <v>39</v>
      </c>
      <c r="D70" s="190">
        <v>1</v>
      </c>
    </row>
    <row r="71" spans="3:4" ht="409.5">
      <c r="C71" s="137"/>
      <c r="D71" s="190"/>
    </row>
    <row r="72" spans="1:4" ht="51">
      <c r="A72" s="135">
        <f>A70+1</f>
        <v>28</v>
      </c>
      <c r="B72" s="136" t="s">
        <v>114</v>
      </c>
      <c r="C72" s="137" t="s">
        <v>37</v>
      </c>
      <c r="D72" s="190">
        <v>18</v>
      </c>
    </row>
    <row r="73" ht="13.5" thickBot="1"/>
    <row r="74" spans="1:6" s="134" customFormat="1" ht="13.5" thickTop="1">
      <c r="A74" s="142"/>
      <c r="B74" s="143" t="str">
        <f>B1&amp;" skupaj"</f>
        <v>STAVBNO POHIŠTVO  skupaj</v>
      </c>
      <c r="C74" s="144"/>
      <c r="D74" s="144"/>
      <c r="E74" s="144"/>
      <c r="F74" s="145">
        <f>SUM(F18:F73)</f>
        <v>0</v>
      </c>
    </row>
  </sheetData>
  <sheetProtection/>
  <mergeCells count="13">
    <mergeCell ref="B4:F4"/>
    <mergeCell ref="B5:F5"/>
    <mergeCell ref="B6:F6"/>
    <mergeCell ref="B8:F8"/>
    <mergeCell ref="B10:F10"/>
    <mergeCell ref="B11:F11"/>
    <mergeCell ref="B16:F16"/>
    <mergeCell ref="B14:F14"/>
    <mergeCell ref="B12:F12"/>
    <mergeCell ref="B13:F13"/>
    <mergeCell ref="B7:F7"/>
    <mergeCell ref="B9:F9"/>
    <mergeCell ref="B15:F15"/>
  </mergeCells>
  <printOptions/>
  <pageMargins left="0.984251968503937" right="0.1968503937007874"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3"/>
  <sheetViews>
    <sheetView showZeros="0" showOutlineSymbols="0" zoomScalePageLayoutView="0" workbookViewId="0" topLeftCell="A1">
      <selection activeCell="E1" sqref="E1:F1"/>
    </sheetView>
  </sheetViews>
  <sheetFormatPr defaultColWidth="8.796875" defaultRowHeight="15"/>
  <cols>
    <col min="1" max="1" width="5.09765625" style="49" customWidth="1"/>
    <col min="2" max="2" width="32.59765625" style="83" customWidth="1"/>
    <col min="3" max="3" width="5.09765625" style="43" customWidth="1"/>
    <col min="4" max="4" width="10.59765625" style="43" customWidth="1"/>
    <col min="5" max="5" width="12.59765625" style="43" customWidth="1"/>
    <col min="6" max="6" width="14.59765625" style="97" customWidth="1"/>
    <col min="7" max="16384" width="9" style="30" customWidth="1"/>
  </cols>
  <sheetData>
    <row r="1" spans="1:6" s="29" customFormat="1" ht="15.75">
      <c r="A1" s="48" t="s">
        <v>33</v>
      </c>
      <c r="B1" s="89" t="s">
        <v>34</v>
      </c>
      <c r="C1" s="42"/>
      <c r="D1" s="42"/>
      <c r="E1" s="198" t="s">
        <v>123</v>
      </c>
      <c r="F1" s="198" t="s">
        <v>124</v>
      </c>
    </row>
    <row r="2" spans="1:6" s="29" customFormat="1" ht="15.75">
      <c r="A2" s="47"/>
      <c r="B2" s="90"/>
      <c r="C2" s="41"/>
      <c r="D2" s="41"/>
      <c r="E2" s="41"/>
      <c r="F2" s="101"/>
    </row>
    <row r="3" spans="1:4" ht="236.25">
      <c r="A3" s="49">
        <v>1</v>
      </c>
      <c r="B3" s="83" t="s">
        <v>1</v>
      </c>
      <c r="C3" s="44" t="s">
        <v>37</v>
      </c>
      <c r="D3" s="43">
        <v>130</v>
      </c>
    </row>
    <row r="4" spans="1:6" s="29" customFormat="1" ht="409.5">
      <c r="A4" s="47"/>
      <c r="B4" s="90"/>
      <c r="C4" s="41"/>
      <c r="D4" s="41"/>
      <c r="E4" s="41"/>
      <c r="F4" s="199"/>
    </row>
    <row r="5" spans="1:6" ht="173.25">
      <c r="A5" s="49">
        <f>A3+1</f>
        <v>2</v>
      </c>
      <c r="B5" s="83" t="s">
        <v>125</v>
      </c>
      <c r="C5" s="44" t="s">
        <v>37</v>
      </c>
      <c r="D5" s="43">
        <v>390</v>
      </c>
      <c r="F5" s="113"/>
    </row>
    <row r="6" spans="1:6" s="29" customFormat="1" ht="409.5">
      <c r="A6" s="47"/>
      <c r="B6" s="90"/>
      <c r="C6" s="41"/>
      <c r="D6" s="41"/>
      <c r="E6" s="41"/>
      <c r="F6" s="199"/>
    </row>
    <row r="7" spans="1:4" ht="252">
      <c r="A7" s="49">
        <f aca="true" t="shared" si="0" ref="A7:A19">A5+1</f>
        <v>3</v>
      </c>
      <c r="B7" s="83" t="s">
        <v>115</v>
      </c>
      <c r="C7" s="44" t="s">
        <v>37</v>
      </c>
      <c r="D7" s="43">
        <v>415</v>
      </c>
    </row>
    <row r="8" spans="1:6" s="29" customFormat="1" ht="409.5">
      <c r="A8" s="47"/>
      <c r="B8" s="90"/>
      <c r="C8" s="41"/>
      <c r="D8" s="41"/>
      <c r="E8" s="41"/>
      <c r="F8" s="199"/>
    </row>
    <row r="9" spans="1:4" ht="267.75">
      <c r="A9" s="49">
        <f t="shared" si="0"/>
        <v>4</v>
      </c>
      <c r="B9" s="83" t="s">
        <v>116</v>
      </c>
      <c r="C9" s="44" t="s">
        <v>37</v>
      </c>
      <c r="D9" s="43">
        <v>140</v>
      </c>
    </row>
    <row r="10" spans="1:6" s="29" customFormat="1" ht="409.5">
      <c r="A10" s="47"/>
      <c r="B10" s="90"/>
      <c r="C10" s="41"/>
      <c r="D10" s="41"/>
      <c r="E10" s="41"/>
      <c r="F10" s="199"/>
    </row>
    <row r="11" spans="1:4" ht="330.75">
      <c r="A11" s="49">
        <f t="shared" si="0"/>
        <v>5</v>
      </c>
      <c r="B11" s="83" t="s">
        <v>117</v>
      </c>
      <c r="C11" s="44" t="s">
        <v>37</v>
      </c>
      <c r="D11" s="43">
        <v>10</v>
      </c>
    </row>
    <row r="12" spans="1:6" s="29" customFormat="1" ht="409.5">
      <c r="A12" s="47"/>
      <c r="B12" s="90"/>
      <c r="C12" s="41"/>
      <c r="D12" s="41"/>
      <c r="E12" s="41"/>
      <c r="F12" s="199"/>
    </row>
    <row r="13" spans="1:4" ht="330.75">
      <c r="A13" s="49">
        <f t="shared" si="0"/>
        <v>6</v>
      </c>
      <c r="B13" s="83" t="s">
        <v>118</v>
      </c>
      <c r="C13" s="44" t="s">
        <v>37</v>
      </c>
      <c r="D13" s="43">
        <v>205</v>
      </c>
    </row>
    <row r="14" spans="1:6" s="29" customFormat="1" ht="409.5">
      <c r="A14" s="47"/>
      <c r="B14" s="90"/>
      <c r="C14" s="41"/>
      <c r="D14" s="41"/>
      <c r="E14" s="41"/>
      <c r="F14" s="199"/>
    </row>
    <row r="15" spans="1:4" ht="346.5">
      <c r="A15" s="49">
        <f t="shared" si="0"/>
        <v>7</v>
      </c>
      <c r="B15" s="83" t="s">
        <v>119</v>
      </c>
      <c r="C15" s="44" t="s">
        <v>37</v>
      </c>
      <c r="D15" s="43">
        <v>10</v>
      </c>
    </row>
    <row r="16" spans="1:6" s="29" customFormat="1" ht="409.5">
      <c r="A16" s="47"/>
      <c r="B16" s="90"/>
      <c r="C16" s="41"/>
      <c r="D16" s="41"/>
      <c r="E16" s="41"/>
      <c r="F16" s="199"/>
    </row>
    <row r="17" spans="1:4" ht="346.5">
      <c r="A17" s="49">
        <f t="shared" si="0"/>
        <v>8</v>
      </c>
      <c r="B17" s="83" t="s">
        <v>120</v>
      </c>
      <c r="C17" s="44" t="s">
        <v>37</v>
      </c>
      <c r="D17" s="43">
        <v>7</v>
      </c>
    </row>
    <row r="18" spans="1:6" s="29" customFormat="1" ht="409.5">
      <c r="A18" s="47"/>
      <c r="B18" s="90"/>
      <c r="C18" s="41"/>
      <c r="D18" s="41"/>
      <c r="E18" s="41"/>
      <c r="F18" s="199"/>
    </row>
    <row r="19" spans="1:4" ht="47.25">
      <c r="A19" s="49">
        <f t="shared" si="0"/>
        <v>9</v>
      </c>
      <c r="B19" s="83" t="s">
        <v>42</v>
      </c>
      <c r="C19" s="44" t="s">
        <v>37</v>
      </c>
      <c r="D19" s="43">
        <v>1800</v>
      </c>
    </row>
    <row r="20" spans="1:6" s="29" customFormat="1" ht="409.5">
      <c r="A20" s="47"/>
      <c r="B20" s="90"/>
      <c r="C20" s="41"/>
      <c r="D20" s="41"/>
      <c r="E20" s="41"/>
      <c r="F20" s="199"/>
    </row>
    <row r="21" spans="1:4" ht="47.25">
      <c r="A21" s="49">
        <f>A19+1</f>
        <v>10</v>
      </c>
      <c r="B21" s="83" t="s">
        <v>43</v>
      </c>
      <c r="C21" s="44" t="s">
        <v>37</v>
      </c>
      <c r="D21" s="43">
        <v>1800</v>
      </c>
    </row>
    <row r="22" ht="16.5" thickBot="1"/>
    <row r="23" spans="1:6" s="37" customFormat="1" ht="16.5" thickTop="1">
      <c r="A23" s="200"/>
      <c r="B23" s="201" t="str">
        <f>B1&amp;" skupaj"</f>
        <v>SLIKOPLESKARSKA DELA skupaj</v>
      </c>
      <c r="C23" s="202"/>
      <c r="D23" s="202"/>
      <c r="E23" s="202"/>
      <c r="F23" s="203">
        <f>SUM(F3:F22)</f>
        <v>0</v>
      </c>
    </row>
  </sheetData>
  <sheetProtection/>
  <printOptions/>
  <pageMargins left="0.984251968503937" right="0.1968503937007874"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36"/>
  <sheetViews>
    <sheetView showZeros="0" zoomScalePageLayoutView="0" workbookViewId="0" topLeftCell="A1">
      <selection activeCell="E9" sqref="E9"/>
    </sheetView>
  </sheetViews>
  <sheetFormatPr defaultColWidth="8.796875" defaultRowHeight="15"/>
  <cols>
    <col min="1" max="1" width="2.69921875" style="15" bestFit="1" customWidth="1"/>
    <col min="2" max="2" width="36.8984375" style="15" customWidth="1"/>
    <col min="3" max="3" width="9.09765625" style="28" customWidth="1"/>
    <col min="4" max="4" width="18.19921875" style="16" customWidth="1"/>
    <col min="5" max="5" width="4.3984375" style="15" customWidth="1"/>
    <col min="6" max="6" width="9.59765625" style="0" customWidth="1"/>
    <col min="7" max="7" width="7.09765625" style="0" customWidth="1"/>
    <col min="8" max="16384" width="9" style="17" customWidth="1"/>
  </cols>
  <sheetData>
    <row r="1" spans="1:7" s="6" customFormat="1" ht="18.75">
      <c r="A1" s="2"/>
      <c r="B1" s="2"/>
      <c r="C1" s="3"/>
      <c r="D1" s="4"/>
      <c r="E1" s="5"/>
      <c r="F1"/>
      <c r="G1"/>
    </row>
    <row r="2" spans="1:5" ht="18.75">
      <c r="A2" s="67"/>
      <c r="B2" s="66"/>
      <c r="C2" s="66"/>
      <c r="D2" s="66"/>
      <c r="E2" s="66"/>
    </row>
    <row r="3" ht="18.75">
      <c r="A3" s="7"/>
    </row>
    <row r="4" spans="1:7" s="19" customFormat="1" ht="15.75">
      <c r="A4" s="15"/>
      <c r="B4" s="15"/>
      <c r="C4"/>
      <c r="D4" s="16"/>
      <c r="E4" s="20"/>
      <c r="F4"/>
      <c r="G4"/>
    </row>
    <row r="5" spans="1:5" ht="15.75">
      <c r="A5" s="12" t="s">
        <v>48</v>
      </c>
      <c r="B5" s="13" t="s">
        <v>88</v>
      </c>
      <c r="C5" s="21"/>
      <c r="D5" s="14"/>
      <c r="E5" s="22"/>
    </row>
    <row r="6" ht="15.75">
      <c r="C6"/>
    </row>
    <row r="7" spans="1:7" s="19" customFormat="1" ht="15.75">
      <c r="A7" s="15" t="s">
        <v>21</v>
      </c>
      <c r="B7" s="15" t="str">
        <f>MONITORING!B1</f>
        <v>MONITORING</v>
      </c>
      <c r="C7"/>
      <c r="D7" s="23">
        <f>MONITORING!F11</f>
        <v>0</v>
      </c>
      <c r="E7" s="15"/>
      <c r="F7"/>
      <c r="G7"/>
    </row>
    <row r="8" spans="1:7" s="19" customFormat="1" ht="409.5">
      <c r="A8" s="15"/>
      <c r="B8" s="15"/>
      <c r="C8"/>
      <c r="D8" s="23"/>
      <c r="E8" s="15"/>
      <c r="F8"/>
      <c r="G8"/>
    </row>
    <row r="9" spans="1:7" s="53" customFormat="1" ht="409.5">
      <c r="A9" s="62" t="s">
        <v>48</v>
      </c>
      <c r="B9" s="63" t="s">
        <v>89</v>
      </c>
      <c r="C9" s="64"/>
      <c r="D9" s="56">
        <f>SUM(D7:D8)</f>
        <v>0</v>
      </c>
      <c r="E9" s="65"/>
      <c r="F9" s="36"/>
      <c r="G9" s="36"/>
    </row>
    <row r="10" spans="2:5" ht="409.5">
      <c r="B10"/>
      <c r="C10"/>
      <c r="D10"/>
      <c r="E10"/>
    </row>
    <row r="11" spans="1:7" s="19" customFormat="1" ht="409.5">
      <c r="A11" s="15"/>
      <c r="B11" s="59"/>
      <c r="C11" s="60"/>
      <c r="D11" s="61"/>
      <c r="E11" s="59"/>
      <c r="F11"/>
      <c r="G11"/>
    </row>
    <row r="12" spans="1:5" ht="409.5">
      <c r="A12" s="24"/>
      <c r="B12" s="24"/>
      <c r="C12" s="25"/>
      <c r="D12" s="26"/>
      <c r="E12" s="9"/>
    </row>
    <row r="13" ht="409.5">
      <c r="C13" s="25"/>
    </row>
    <row r="14" spans="2:3" ht="409.5">
      <c r="B14" s="8"/>
      <c r="C14" s="15"/>
    </row>
    <row r="15" ht="409.5"/>
    <row r="16" spans="2:3" ht="409.5">
      <c r="B16" s="8"/>
      <c r="C16" s="15"/>
    </row>
    <row r="17" spans="2:3" ht="409.5">
      <c r="B17" s="8"/>
      <c r="C17" s="15"/>
    </row>
    <row r="18" spans="2:3" ht="409.5">
      <c r="B18" s="8"/>
      <c r="C18" s="15"/>
    </row>
    <row r="19" spans="2:3" ht="409.5">
      <c r="B19" s="8"/>
      <c r="C19" s="15"/>
    </row>
    <row r="20" spans="2:3" ht="409.5">
      <c r="B20" s="8"/>
      <c r="C20" s="15"/>
    </row>
    <row r="21" spans="2:3" ht="409.5">
      <c r="B21" s="8"/>
      <c r="C21" s="15"/>
    </row>
    <row r="22" spans="1:4" ht="409.5">
      <c r="A22" s="9"/>
      <c r="B22" s="9"/>
      <c r="C22" s="27"/>
      <c r="D22" s="11"/>
    </row>
    <row r="23" spans="1:4" ht="409.5">
      <c r="A23" s="9"/>
      <c r="B23" s="9"/>
      <c r="C23" s="27"/>
      <c r="D23" s="11"/>
    </row>
    <row r="24" spans="1:4" ht="409.5">
      <c r="A24" s="9"/>
      <c r="B24" s="9"/>
      <c r="C24" s="27"/>
      <c r="D24" s="11"/>
    </row>
    <row r="25" spans="1:4" ht="409.5">
      <c r="A25" s="9"/>
      <c r="B25" s="9"/>
      <c r="C25" s="27"/>
      <c r="D25" s="11"/>
    </row>
    <row r="26" spans="1:4" ht="409.5">
      <c r="A26" s="9"/>
      <c r="B26" s="9"/>
      <c r="C26" s="27"/>
      <c r="D26" s="11"/>
    </row>
    <row r="27" spans="1:4" ht="409.5">
      <c r="A27" s="9"/>
      <c r="B27" s="9"/>
      <c r="C27" s="27"/>
      <c r="D27" s="11"/>
    </row>
    <row r="28" spans="1:4" ht="409.5">
      <c r="A28" s="9"/>
      <c r="B28" s="9"/>
      <c r="C28" s="27"/>
      <c r="D28" s="11"/>
    </row>
    <row r="29" spans="1:4" ht="409.5">
      <c r="A29" s="9"/>
      <c r="B29" s="9"/>
      <c r="C29" s="27"/>
      <c r="D29" s="11"/>
    </row>
    <row r="30" spans="1:4" ht="409.5">
      <c r="A30" s="9"/>
      <c r="B30" s="9"/>
      <c r="C30" s="27"/>
      <c r="D30" s="11"/>
    </row>
    <row r="31" spans="1:7" s="15" customFormat="1" ht="409.5">
      <c r="A31" s="9"/>
      <c r="B31" s="9"/>
      <c r="C31" s="27"/>
      <c r="D31" s="11"/>
      <c r="F31"/>
      <c r="G31"/>
    </row>
    <row r="32" spans="1:7" s="15" customFormat="1" ht="409.5">
      <c r="A32" s="9"/>
      <c r="B32" s="9"/>
      <c r="C32" s="27"/>
      <c r="D32" s="11"/>
      <c r="F32"/>
      <c r="G32"/>
    </row>
    <row r="33" spans="1:7" s="15" customFormat="1" ht="409.5">
      <c r="A33" s="9"/>
      <c r="B33" s="9"/>
      <c r="C33" s="27"/>
      <c r="D33" s="11"/>
      <c r="F33"/>
      <c r="G33"/>
    </row>
    <row r="34" spans="1:7" s="15" customFormat="1" ht="409.5">
      <c r="A34" s="9"/>
      <c r="B34" s="9"/>
      <c r="C34" s="27"/>
      <c r="D34" s="11"/>
      <c r="F34"/>
      <c r="G34"/>
    </row>
    <row r="35" spans="1:7" s="15" customFormat="1" ht="409.5">
      <c r="A35" s="9"/>
      <c r="B35" s="9"/>
      <c r="C35" s="27"/>
      <c r="D35" s="11"/>
      <c r="F35"/>
      <c r="G35"/>
    </row>
    <row r="36" spans="1:7" s="15" customFormat="1" ht="409.5">
      <c r="A36" s="9"/>
      <c r="B36" s="9"/>
      <c r="C36" s="27"/>
      <c r="D36" s="11"/>
      <c r="F36"/>
      <c r="G36"/>
    </row>
    <row r="37" spans="1:7" s="15" customFormat="1" ht="409.5">
      <c r="A37" s="9"/>
      <c r="B37" s="9"/>
      <c r="C37" s="27"/>
      <c r="D37" s="11"/>
      <c r="F37"/>
      <c r="G37"/>
    </row>
    <row r="38" spans="1:7" s="15" customFormat="1" ht="409.5">
      <c r="A38" s="9"/>
      <c r="B38" s="9"/>
      <c r="C38" s="27"/>
      <c r="D38" s="11"/>
      <c r="F38"/>
      <c r="G38"/>
    </row>
    <row r="39" spans="1:7" s="15" customFormat="1" ht="409.5">
      <c r="A39" s="9"/>
      <c r="B39" s="9"/>
      <c r="C39" s="27"/>
      <c r="D39" s="11"/>
      <c r="F39"/>
      <c r="G39"/>
    </row>
    <row r="40" spans="1:7" s="15" customFormat="1" ht="409.5">
      <c r="A40" s="9"/>
      <c r="B40" s="9"/>
      <c r="C40" s="27"/>
      <c r="D40" s="11"/>
      <c r="F40"/>
      <c r="G40"/>
    </row>
    <row r="41" spans="1:7" s="15" customFormat="1" ht="409.5">
      <c r="A41" s="9"/>
      <c r="B41" s="9"/>
      <c r="C41" s="27"/>
      <c r="D41" s="11"/>
      <c r="F41"/>
      <c r="G41"/>
    </row>
    <row r="42" spans="1:7" s="15" customFormat="1" ht="409.5">
      <c r="A42" s="9"/>
      <c r="B42" s="9"/>
      <c r="C42" s="27"/>
      <c r="D42" s="11"/>
      <c r="F42"/>
      <c r="G42"/>
    </row>
    <row r="43" spans="1:7" s="15" customFormat="1" ht="409.5">
      <c r="A43" s="9"/>
      <c r="B43" s="9"/>
      <c r="C43" s="27"/>
      <c r="D43" s="11"/>
      <c r="F43"/>
      <c r="G43"/>
    </row>
    <row r="44" spans="1:7" s="15" customFormat="1" ht="409.5">
      <c r="A44" s="9"/>
      <c r="B44" s="9"/>
      <c r="C44" s="27"/>
      <c r="D44" s="11"/>
      <c r="F44"/>
      <c r="G44"/>
    </row>
    <row r="45" spans="1:7" s="15" customFormat="1" ht="409.5">
      <c r="A45" s="9"/>
      <c r="B45" s="9"/>
      <c r="C45" s="27"/>
      <c r="D45" s="11"/>
      <c r="F45"/>
      <c r="G45"/>
    </row>
    <row r="46" spans="1:7" s="15" customFormat="1" ht="409.5">
      <c r="A46" s="9"/>
      <c r="B46" s="9"/>
      <c r="C46" s="27"/>
      <c r="D46" s="11"/>
      <c r="F46"/>
      <c r="G46"/>
    </row>
    <row r="47" spans="1:7" s="15" customFormat="1" ht="409.5">
      <c r="A47" s="9"/>
      <c r="B47" s="9"/>
      <c r="C47" s="27"/>
      <c r="D47" s="11"/>
      <c r="F47"/>
      <c r="G47"/>
    </row>
    <row r="48" spans="1:7" s="15" customFormat="1" ht="409.5">
      <c r="A48" s="9"/>
      <c r="B48" s="9"/>
      <c r="C48" s="27"/>
      <c r="D48" s="11"/>
      <c r="F48"/>
      <c r="G48"/>
    </row>
    <row r="49" spans="1:7" s="15" customFormat="1" ht="409.5">
      <c r="A49" s="9"/>
      <c r="B49" s="9"/>
      <c r="C49" s="27"/>
      <c r="D49" s="11"/>
      <c r="F49"/>
      <c r="G49"/>
    </row>
    <row r="50" spans="1:7" s="15" customFormat="1" ht="409.5">
      <c r="A50" s="9"/>
      <c r="B50" s="9"/>
      <c r="C50" s="27"/>
      <c r="D50" s="11"/>
      <c r="F50"/>
      <c r="G50"/>
    </row>
    <row r="51" spans="1:7" s="15" customFormat="1" ht="409.5">
      <c r="A51" s="9"/>
      <c r="B51" s="9"/>
      <c r="C51" s="27"/>
      <c r="D51" s="11"/>
      <c r="F51"/>
      <c r="G51"/>
    </row>
    <row r="52" spans="1:7" s="15" customFormat="1" ht="409.5">
      <c r="A52" s="9"/>
      <c r="B52" s="9"/>
      <c r="C52" s="27"/>
      <c r="D52" s="11"/>
      <c r="F52"/>
      <c r="G52"/>
    </row>
    <row r="53" spans="1:7" s="15" customFormat="1" ht="409.5">
      <c r="A53" s="9"/>
      <c r="B53" s="9"/>
      <c r="C53" s="27"/>
      <c r="D53" s="11"/>
      <c r="F53"/>
      <c r="G53"/>
    </row>
    <row r="54" spans="1:7" s="15" customFormat="1" ht="409.5">
      <c r="A54" s="9"/>
      <c r="B54" s="9"/>
      <c r="C54" s="27"/>
      <c r="D54" s="11"/>
      <c r="F54"/>
      <c r="G54"/>
    </row>
    <row r="55" spans="1:7" s="15" customFormat="1" ht="409.5">
      <c r="A55" s="9"/>
      <c r="B55" s="9"/>
      <c r="C55" s="27"/>
      <c r="D55" s="11"/>
      <c r="F55"/>
      <c r="G55"/>
    </row>
    <row r="56" spans="1:7" s="15" customFormat="1" ht="409.5">
      <c r="A56" s="9"/>
      <c r="B56" s="9"/>
      <c r="C56" s="27"/>
      <c r="D56" s="11"/>
      <c r="F56"/>
      <c r="G56"/>
    </row>
    <row r="57" spans="1:7" s="15" customFormat="1" ht="409.5">
      <c r="A57" s="9"/>
      <c r="B57" s="9"/>
      <c r="C57" s="27"/>
      <c r="D57" s="11"/>
      <c r="F57"/>
      <c r="G57"/>
    </row>
    <row r="58" spans="1:7" s="15" customFormat="1" ht="409.5">
      <c r="A58" s="9"/>
      <c r="B58" s="9"/>
      <c r="C58" s="27"/>
      <c r="D58" s="11"/>
      <c r="F58"/>
      <c r="G58"/>
    </row>
    <row r="59" spans="1:7" s="15" customFormat="1" ht="409.5">
      <c r="A59" s="9"/>
      <c r="B59" s="9"/>
      <c r="C59" s="27"/>
      <c r="D59" s="11"/>
      <c r="F59"/>
      <c r="G59"/>
    </row>
    <row r="60" spans="1:7" s="15" customFormat="1" ht="409.5">
      <c r="A60" s="9"/>
      <c r="B60" s="9"/>
      <c r="C60" s="27"/>
      <c r="D60" s="11"/>
      <c r="F60"/>
      <c r="G60"/>
    </row>
    <row r="61" spans="1:7" s="15" customFormat="1" ht="409.5">
      <c r="A61" s="9"/>
      <c r="B61" s="9"/>
      <c r="C61" s="27"/>
      <c r="D61" s="11"/>
      <c r="F61"/>
      <c r="G61"/>
    </row>
    <row r="62" spans="1:7" s="15" customFormat="1" ht="409.5">
      <c r="A62" s="9"/>
      <c r="B62" s="9"/>
      <c r="C62" s="27"/>
      <c r="D62" s="11"/>
      <c r="F62"/>
      <c r="G62"/>
    </row>
    <row r="63" spans="1:7" s="15" customFormat="1" ht="409.5">
      <c r="A63" s="9"/>
      <c r="B63" s="9"/>
      <c r="C63" s="27"/>
      <c r="D63" s="11"/>
      <c r="F63"/>
      <c r="G63"/>
    </row>
    <row r="64" spans="1:7" s="15" customFormat="1" ht="409.5">
      <c r="A64" s="9"/>
      <c r="B64" s="9"/>
      <c r="C64" s="27"/>
      <c r="D64" s="11"/>
      <c r="F64"/>
      <c r="G64"/>
    </row>
    <row r="65" spans="1:7" s="15" customFormat="1" ht="409.5">
      <c r="A65" s="9"/>
      <c r="B65" s="9"/>
      <c r="C65" s="27"/>
      <c r="D65" s="11"/>
      <c r="F65"/>
      <c r="G65"/>
    </row>
    <row r="66" spans="1:7" s="15" customFormat="1" ht="409.5">
      <c r="A66" s="9"/>
      <c r="B66" s="9"/>
      <c r="C66" s="27"/>
      <c r="D66" s="11"/>
      <c r="F66"/>
      <c r="G66"/>
    </row>
    <row r="67" spans="1:7" s="15" customFormat="1" ht="409.5">
      <c r="A67" s="9"/>
      <c r="B67" s="9"/>
      <c r="C67" s="27"/>
      <c r="D67" s="11"/>
      <c r="F67"/>
      <c r="G67"/>
    </row>
    <row r="68" spans="1:7" s="15" customFormat="1" ht="409.5">
      <c r="A68" s="9"/>
      <c r="B68" s="9"/>
      <c r="C68" s="27"/>
      <c r="D68" s="11"/>
      <c r="F68"/>
      <c r="G68"/>
    </row>
    <row r="69" spans="1:7" s="15" customFormat="1" ht="409.5">
      <c r="A69" s="9"/>
      <c r="B69" s="9"/>
      <c r="C69" s="27"/>
      <c r="D69" s="11"/>
      <c r="F69"/>
      <c r="G69"/>
    </row>
    <row r="70" spans="1:7" s="15" customFormat="1" ht="409.5">
      <c r="A70" s="9"/>
      <c r="B70" s="9"/>
      <c r="C70" s="27"/>
      <c r="D70" s="11"/>
      <c r="F70"/>
      <c r="G70"/>
    </row>
    <row r="71" spans="1:7" s="15" customFormat="1" ht="409.5">
      <c r="A71" s="9"/>
      <c r="B71" s="9"/>
      <c r="C71" s="27"/>
      <c r="D71" s="11"/>
      <c r="F71"/>
      <c r="G71"/>
    </row>
    <row r="72" spans="1:7" s="15" customFormat="1" ht="409.5">
      <c r="A72" s="9"/>
      <c r="B72" s="9"/>
      <c r="C72" s="27"/>
      <c r="D72" s="11"/>
      <c r="F72"/>
      <c r="G72"/>
    </row>
    <row r="73" spans="1:7" s="15" customFormat="1" ht="409.5">
      <c r="A73" s="9"/>
      <c r="B73" s="9"/>
      <c r="C73" s="27"/>
      <c r="D73" s="11"/>
      <c r="F73"/>
      <c r="G73"/>
    </row>
    <row r="74" spans="1:7" s="15" customFormat="1" ht="409.5">
      <c r="A74" s="9"/>
      <c r="B74" s="9"/>
      <c r="C74" s="27"/>
      <c r="D74" s="11"/>
      <c r="F74"/>
      <c r="G74"/>
    </row>
    <row r="75" spans="1:7" s="15" customFormat="1" ht="409.5">
      <c r="A75" s="9"/>
      <c r="B75" s="9"/>
      <c r="C75" s="27"/>
      <c r="D75" s="11"/>
      <c r="F75"/>
      <c r="G75"/>
    </row>
    <row r="76" spans="1:7" s="15" customFormat="1" ht="409.5">
      <c r="A76" s="9"/>
      <c r="B76" s="9"/>
      <c r="C76" s="27"/>
      <c r="D76" s="11"/>
      <c r="F76"/>
      <c r="G76"/>
    </row>
    <row r="77" spans="1:7" s="15" customFormat="1" ht="409.5">
      <c r="A77" s="9"/>
      <c r="B77" s="9"/>
      <c r="C77" s="27"/>
      <c r="D77" s="11"/>
      <c r="F77"/>
      <c r="G77"/>
    </row>
    <row r="78" spans="1:7" s="15" customFormat="1" ht="409.5">
      <c r="A78" s="9"/>
      <c r="B78" s="9"/>
      <c r="C78" s="27"/>
      <c r="D78" s="11"/>
      <c r="F78"/>
      <c r="G78"/>
    </row>
    <row r="79" spans="1:7" s="15" customFormat="1" ht="409.5">
      <c r="A79" s="9"/>
      <c r="B79" s="9"/>
      <c r="C79" s="27"/>
      <c r="D79" s="11"/>
      <c r="F79"/>
      <c r="G79"/>
    </row>
    <row r="80" spans="1:7" s="15" customFormat="1" ht="409.5">
      <c r="A80" s="9"/>
      <c r="B80" s="9"/>
      <c r="C80" s="27"/>
      <c r="D80" s="11"/>
      <c r="F80"/>
      <c r="G80"/>
    </row>
    <row r="81" spans="1:7" s="15" customFormat="1" ht="409.5">
      <c r="A81" s="9"/>
      <c r="B81" s="9"/>
      <c r="C81" s="27"/>
      <c r="D81" s="11"/>
      <c r="F81"/>
      <c r="G81"/>
    </row>
    <row r="82" spans="1:7" s="15" customFormat="1" ht="409.5">
      <c r="A82" s="9"/>
      <c r="B82" s="9"/>
      <c r="C82" s="27"/>
      <c r="D82" s="11"/>
      <c r="F82"/>
      <c r="G82"/>
    </row>
    <row r="83" spans="1:7" s="15" customFormat="1" ht="409.5">
      <c r="A83" s="9"/>
      <c r="B83" s="9"/>
      <c r="C83" s="27"/>
      <c r="D83" s="11"/>
      <c r="F83"/>
      <c r="G83"/>
    </row>
    <row r="84" spans="1:7" s="15" customFormat="1" ht="409.5">
      <c r="A84" s="9"/>
      <c r="B84" s="9"/>
      <c r="C84" s="27"/>
      <c r="D84" s="11"/>
      <c r="F84"/>
      <c r="G84"/>
    </row>
    <row r="85" spans="1:7" s="15" customFormat="1" ht="409.5">
      <c r="A85" s="9"/>
      <c r="B85" s="9"/>
      <c r="C85" s="27"/>
      <c r="D85" s="11"/>
      <c r="F85"/>
      <c r="G85"/>
    </row>
    <row r="86" spans="1:7" s="15" customFormat="1" ht="409.5">
      <c r="A86" s="9"/>
      <c r="B86" s="9"/>
      <c r="C86" s="27"/>
      <c r="D86" s="11"/>
      <c r="F86"/>
      <c r="G86"/>
    </row>
    <row r="87" spans="1:7" s="15" customFormat="1" ht="409.5">
      <c r="A87" s="9"/>
      <c r="B87" s="9"/>
      <c r="C87" s="27"/>
      <c r="D87" s="11"/>
      <c r="F87"/>
      <c r="G87"/>
    </row>
    <row r="88" spans="1:7" s="15" customFormat="1" ht="409.5">
      <c r="A88" s="9"/>
      <c r="B88" s="9"/>
      <c r="C88" s="27"/>
      <c r="D88" s="11"/>
      <c r="F88"/>
      <c r="G88"/>
    </row>
    <row r="89" spans="1:7" s="15" customFormat="1" ht="409.5">
      <c r="A89" s="9"/>
      <c r="B89" s="9"/>
      <c r="C89" s="27"/>
      <c r="D89" s="11"/>
      <c r="F89"/>
      <c r="G89"/>
    </row>
    <row r="90" spans="1:7" s="15" customFormat="1" ht="409.5">
      <c r="A90" s="9"/>
      <c r="B90" s="9"/>
      <c r="C90" s="27"/>
      <c r="D90" s="11"/>
      <c r="F90"/>
      <c r="G90"/>
    </row>
    <row r="91" spans="1:7" s="15" customFormat="1" ht="409.5">
      <c r="A91" s="9"/>
      <c r="B91" s="9"/>
      <c r="C91" s="27"/>
      <c r="D91" s="11"/>
      <c r="F91"/>
      <c r="G91"/>
    </row>
    <row r="92" spans="1:7" s="15" customFormat="1" ht="409.5">
      <c r="A92" s="9"/>
      <c r="B92" s="9"/>
      <c r="C92" s="27"/>
      <c r="D92" s="11"/>
      <c r="F92"/>
      <c r="G92"/>
    </row>
    <row r="93" spans="1:7" s="15" customFormat="1" ht="409.5">
      <c r="A93" s="9"/>
      <c r="B93" s="9"/>
      <c r="C93" s="27"/>
      <c r="D93" s="11"/>
      <c r="F93"/>
      <c r="G93"/>
    </row>
    <row r="94" spans="1:7" s="15" customFormat="1" ht="409.5">
      <c r="A94" s="9"/>
      <c r="B94" s="9"/>
      <c r="C94" s="27"/>
      <c r="D94" s="11"/>
      <c r="F94"/>
      <c r="G94"/>
    </row>
    <row r="95" spans="1:7" s="15" customFormat="1" ht="409.5">
      <c r="A95" s="9"/>
      <c r="B95" s="9"/>
      <c r="C95" s="27"/>
      <c r="D95" s="11"/>
      <c r="F95"/>
      <c r="G95"/>
    </row>
    <row r="96" spans="1:7" s="15" customFormat="1" ht="409.5">
      <c r="A96" s="9"/>
      <c r="B96" s="9"/>
      <c r="C96" s="27"/>
      <c r="D96" s="11"/>
      <c r="F96"/>
      <c r="G96"/>
    </row>
    <row r="97" spans="1:7" s="15" customFormat="1" ht="409.5">
      <c r="A97" s="9"/>
      <c r="B97" s="9"/>
      <c r="C97" s="27"/>
      <c r="D97" s="11"/>
      <c r="F97"/>
      <c r="G97"/>
    </row>
    <row r="98" spans="1:7" s="15" customFormat="1" ht="409.5">
      <c r="A98" s="9"/>
      <c r="B98" s="9"/>
      <c r="C98" s="27"/>
      <c r="D98" s="11"/>
      <c r="F98"/>
      <c r="G98"/>
    </row>
    <row r="99" spans="1:7" s="15" customFormat="1" ht="409.5">
      <c r="A99" s="9"/>
      <c r="B99" s="9"/>
      <c r="C99" s="27"/>
      <c r="D99" s="11"/>
      <c r="F99"/>
      <c r="G99"/>
    </row>
    <row r="100" spans="1:7" s="15" customFormat="1" ht="409.5">
      <c r="A100" s="9"/>
      <c r="B100" s="9"/>
      <c r="C100" s="27"/>
      <c r="D100" s="11"/>
      <c r="F100"/>
      <c r="G100"/>
    </row>
    <row r="101" spans="1:7" s="15" customFormat="1" ht="409.5">
      <c r="A101" s="9"/>
      <c r="B101" s="9"/>
      <c r="C101" s="27"/>
      <c r="D101" s="11"/>
      <c r="F101"/>
      <c r="G101"/>
    </row>
    <row r="102" spans="1:7" s="15" customFormat="1" ht="409.5">
      <c r="A102" s="9"/>
      <c r="B102" s="9"/>
      <c r="C102" s="27"/>
      <c r="D102" s="11"/>
      <c r="F102"/>
      <c r="G102"/>
    </row>
    <row r="103" spans="1:7" s="15" customFormat="1" ht="409.5">
      <c r="A103" s="9"/>
      <c r="B103" s="9"/>
      <c r="C103" s="27"/>
      <c r="D103" s="11"/>
      <c r="F103"/>
      <c r="G103"/>
    </row>
    <row r="104" spans="1:7" s="15" customFormat="1" ht="409.5">
      <c r="A104" s="9"/>
      <c r="B104" s="9"/>
      <c r="C104" s="27"/>
      <c r="D104" s="11"/>
      <c r="F104"/>
      <c r="G104"/>
    </row>
    <row r="105" spans="1:7" s="15" customFormat="1" ht="409.5">
      <c r="A105" s="9"/>
      <c r="B105" s="9"/>
      <c r="C105" s="27"/>
      <c r="D105" s="11"/>
      <c r="F105"/>
      <c r="G105"/>
    </row>
    <row r="106" spans="1:7" s="15" customFormat="1" ht="409.5">
      <c r="A106" s="9"/>
      <c r="B106" s="9"/>
      <c r="C106" s="27"/>
      <c r="D106" s="11"/>
      <c r="F106"/>
      <c r="G106"/>
    </row>
    <row r="107" spans="1:7" s="15" customFormat="1" ht="409.5">
      <c r="A107" s="9"/>
      <c r="B107" s="9"/>
      <c r="C107" s="27"/>
      <c r="D107" s="11"/>
      <c r="F107"/>
      <c r="G107"/>
    </row>
    <row r="108" spans="1:7" s="15" customFormat="1" ht="409.5">
      <c r="A108" s="9"/>
      <c r="B108" s="9"/>
      <c r="C108" s="27"/>
      <c r="D108" s="11"/>
      <c r="F108"/>
      <c r="G108"/>
    </row>
    <row r="109" spans="1:7" s="15" customFormat="1" ht="409.5">
      <c r="A109" s="9"/>
      <c r="B109" s="9"/>
      <c r="C109" s="27"/>
      <c r="D109" s="11"/>
      <c r="F109"/>
      <c r="G109"/>
    </row>
    <row r="110" spans="1:7" s="15" customFormat="1" ht="409.5">
      <c r="A110" s="9"/>
      <c r="B110" s="9"/>
      <c r="C110" s="27"/>
      <c r="D110" s="11"/>
      <c r="F110"/>
      <c r="G110"/>
    </row>
    <row r="111" spans="1:7" s="15" customFormat="1" ht="409.5">
      <c r="A111" s="9"/>
      <c r="B111" s="9"/>
      <c r="C111" s="27"/>
      <c r="D111" s="11"/>
      <c r="F111"/>
      <c r="G111"/>
    </row>
    <row r="112" spans="1:7" s="15" customFormat="1" ht="409.5">
      <c r="A112" s="9"/>
      <c r="B112" s="9"/>
      <c r="C112" s="27"/>
      <c r="D112" s="11"/>
      <c r="F112"/>
      <c r="G112"/>
    </row>
    <row r="113" spans="1:7" s="15" customFormat="1" ht="409.5">
      <c r="A113" s="9"/>
      <c r="B113" s="9"/>
      <c r="C113" s="27"/>
      <c r="D113" s="11"/>
      <c r="F113"/>
      <c r="G113"/>
    </row>
    <row r="114" spans="1:7" s="15" customFormat="1" ht="409.5">
      <c r="A114" s="9"/>
      <c r="B114" s="9"/>
      <c r="C114" s="27"/>
      <c r="D114" s="11"/>
      <c r="F114"/>
      <c r="G114"/>
    </row>
    <row r="115" spans="1:7" s="15" customFormat="1" ht="409.5">
      <c r="A115" s="9"/>
      <c r="B115" s="9"/>
      <c r="C115" s="27"/>
      <c r="D115" s="11"/>
      <c r="F115"/>
      <c r="G115"/>
    </row>
    <row r="116" spans="1:7" s="15" customFormat="1" ht="409.5">
      <c r="A116" s="9"/>
      <c r="B116" s="9"/>
      <c r="C116" s="27"/>
      <c r="D116" s="11"/>
      <c r="F116"/>
      <c r="G116"/>
    </row>
    <row r="117" spans="1:7" s="15" customFormat="1" ht="409.5">
      <c r="A117" s="9"/>
      <c r="B117" s="9"/>
      <c r="C117" s="27"/>
      <c r="D117" s="11"/>
      <c r="F117"/>
      <c r="G117"/>
    </row>
    <row r="118" spans="1:7" s="15" customFormat="1" ht="409.5">
      <c r="A118" s="9"/>
      <c r="B118" s="9"/>
      <c r="C118" s="27"/>
      <c r="D118" s="11"/>
      <c r="F118"/>
      <c r="G118"/>
    </row>
    <row r="119" spans="1:7" s="15" customFormat="1" ht="409.5">
      <c r="A119" s="9"/>
      <c r="B119" s="9"/>
      <c r="C119" s="27"/>
      <c r="D119" s="11"/>
      <c r="F119"/>
      <c r="G119"/>
    </row>
    <row r="120" spans="1:7" s="15" customFormat="1" ht="409.5">
      <c r="A120" s="9"/>
      <c r="B120" s="9"/>
      <c r="C120" s="27"/>
      <c r="D120" s="11"/>
      <c r="F120"/>
      <c r="G120"/>
    </row>
    <row r="121" spans="1:7" s="15" customFormat="1" ht="409.5">
      <c r="A121" s="9"/>
      <c r="B121" s="9"/>
      <c r="C121" s="27"/>
      <c r="D121" s="11"/>
      <c r="F121"/>
      <c r="G121"/>
    </row>
    <row r="122" spans="1:7" s="15" customFormat="1" ht="409.5">
      <c r="A122" s="9"/>
      <c r="B122" s="9"/>
      <c r="C122" s="27"/>
      <c r="D122" s="11"/>
      <c r="F122"/>
      <c r="G122"/>
    </row>
    <row r="123" spans="1:7" s="15" customFormat="1" ht="409.5">
      <c r="A123" s="9"/>
      <c r="B123" s="9"/>
      <c r="C123" s="27"/>
      <c r="D123" s="11"/>
      <c r="F123"/>
      <c r="G123"/>
    </row>
    <row r="124" spans="1:7" s="15" customFormat="1" ht="409.5">
      <c r="A124" s="9"/>
      <c r="B124" s="9"/>
      <c r="C124" s="27"/>
      <c r="D124" s="11"/>
      <c r="F124"/>
      <c r="G124"/>
    </row>
    <row r="125" spans="1:7" s="15" customFormat="1" ht="409.5">
      <c r="A125" s="9"/>
      <c r="B125" s="9"/>
      <c r="C125" s="27"/>
      <c r="D125" s="11"/>
      <c r="F125"/>
      <c r="G125"/>
    </row>
    <row r="126" spans="1:7" s="15" customFormat="1" ht="409.5">
      <c r="A126" s="9"/>
      <c r="B126" s="9"/>
      <c r="C126" s="27"/>
      <c r="D126" s="11"/>
      <c r="F126"/>
      <c r="G126"/>
    </row>
    <row r="127" spans="1:7" s="15" customFormat="1" ht="409.5">
      <c r="A127" s="9"/>
      <c r="B127" s="9"/>
      <c r="C127" s="27"/>
      <c r="D127" s="11"/>
      <c r="F127"/>
      <c r="G127"/>
    </row>
    <row r="128" spans="1:7" s="15" customFormat="1" ht="409.5">
      <c r="A128" s="9"/>
      <c r="B128" s="9"/>
      <c r="C128" s="27"/>
      <c r="D128" s="11"/>
      <c r="F128"/>
      <c r="G128"/>
    </row>
    <row r="129" spans="1:7" s="15" customFormat="1" ht="409.5">
      <c r="A129" s="9"/>
      <c r="B129" s="9"/>
      <c r="C129" s="27"/>
      <c r="D129" s="11"/>
      <c r="F129"/>
      <c r="G129"/>
    </row>
    <row r="130" spans="1:7" s="15" customFormat="1" ht="409.5">
      <c r="A130" s="9"/>
      <c r="B130" s="9"/>
      <c r="C130" s="27"/>
      <c r="D130" s="11"/>
      <c r="F130"/>
      <c r="G130"/>
    </row>
    <row r="131" spans="1:7" s="15" customFormat="1" ht="409.5">
      <c r="A131" s="9"/>
      <c r="B131" s="9"/>
      <c r="C131" s="27"/>
      <c r="D131" s="11"/>
      <c r="F131"/>
      <c r="G131"/>
    </row>
    <row r="132" spans="1:7" s="15" customFormat="1" ht="409.5">
      <c r="A132" s="9"/>
      <c r="B132" s="9"/>
      <c r="C132" s="27"/>
      <c r="D132" s="11"/>
      <c r="F132"/>
      <c r="G132"/>
    </row>
    <row r="133" spans="1:7" s="15" customFormat="1" ht="409.5">
      <c r="A133" s="9"/>
      <c r="B133" s="9"/>
      <c r="C133" s="27"/>
      <c r="D133" s="11"/>
      <c r="F133"/>
      <c r="G133"/>
    </row>
    <row r="134" spans="1:7" s="15" customFormat="1" ht="409.5">
      <c r="A134" s="9"/>
      <c r="B134" s="9"/>
      <c r="C134" s="27"/>
      <c r="D134" s="11"/>
      <c r="F134"/>
      <c r="G134"/>
    </row>
    <row r="135" spans="3:7" s="15" customFormat="1" ht="409.5">
      <c r="C135" s="28"/>
      <c r="D135" s="16"/>
      <c r="F135"/>
      <c r="G135"/>
    </row>
    <row r="136" spans="3:7" s="15" customFormat="1" ht="409.5">
      <c r="C136" s="28"/>
      <c r="D136" s="16"/>
      <c r="F136"/>
      <c r="G136"/>
    </row>
  </sheetData>
  <sheetProtection/>
  <printOptions/>
  <pageMargins left="0.984251968503937" right="0.1968503937007874" top="0.7874015748031497" bottom="0.3937007874015748" header="0" footer="0"/>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F11"/>
  <sheetViews>
    <sheetView showZeros="0" zoomScalePageLayoutView="0" workbookViewId="0" topLeftCell="A1">
      <selection activeCell="E1" sqref="E1:F1"/>
    </sheetView>
  </sheetViews>
  <sheetFormatPr defaultColWidth="8.796875" defaultRowHeight="15"/>
  <cols>
    <col min="1" max="1" width="3.09765625" style="158" bestFit="1" customWidth="1"/>
    <col min="2" max="2" width="35.3984375" style="159" customWidth="1"/>
    <col min="3" max="3" width="5.09765625" style="162" customWidth="1"/>
    <col min="4" max="4" width="10.59765625" style="162" customWidth="1"/>
    <col min="5" max="5" width="12.59765625" style="162" customWidth="1"/>
    <col min="6" max="6" width="15.59765625" style="163" customWidth="1"/>
    <col min="7" max="16384" width="9" style="164" customWidth="1"/>
  </cols>
  <sheetData>
    <row r="1" spans="1:6" s="153" customFormat="1" ht="15.75">
      <c r="A1" s="150" t="s">
        <v>21</v>
      </c>
      <c r="B1" s="151" t="s">
        <v>97</v>
      </c>
      <c r="C1" s="152"/>
      <c r="D1" s="152"/>
      <c r="E1" s="198" t="s">
        <v>123</v>
      </c>
      <c r="F1" s="198" t="s">
        <v>124</v>
      </c>
    </row>
    <row r="2" spans="1:6" s="153" customFormat="1" ht="15.75">
      <c r="A2" s="154"/>
      <c r="B2" s="155"/>
      <c r="C2" s="156"/>
      <c r="D2" s="156"/>
      <c r="E2" s="156"/>
      <c r="F2" s="157"/>
    </row>
    <row r="3" spans="1:4" ht="31.5">
      <c r="A3" s="158">
        <v>1</v>
      </c>
      <c r="B3" s="159" t="s">
        <v>90</v>
      </c>
      <c r="C3" s="160"/>
      <c r="D3" s="161"/>
    </row>
    <row r="4" spans="2:4" ht="47.25">
      <c r="B4" s="172" t="s">
        <v>91</v>
      </c>
      <c r="C4" s="160"/>
      <c r="D4" s="161"/>
    </row>
    <row r="5" spans="2:4" ht="31.5">
      <c r="B5" s="172" t="s">
        <v>92</v>
      </c>
      <c r="C5" s="160"/>
      <c r="D5" s="161"/>
    </row>
    <row r="6" spans="2:4" ht="409.5">
      <c r="B6" s="172" t="s">
        <v>93</v>
      </c>
      <c r="C6" s="160"/>
      <c r="D6" s="161"/>
    </row>
    <row r="7" spans="2:4" ht="31.5">
      <c r="B7" s="172" t="s">
        <v>94</v>
      </c>
      <c r="C7" s="160"/>
      <c r="D7" s="161"/>
    </row>
    <row r="8" spans="2:4" ht="409.5">
      <c r="B8" s="172" t="s">
        <v>95</v>
      </c>
      <c r="C8" s="160"/>
      <c r="D8" s="161"/>
    </row>
    <row r="9" spans="2:4" ht="47.25">
      <c r="B9" s="172" t="s">
        <v>96</v>
      </c>
      <c r="C9" s="160" t="s">
        <v>76</v>
      </c>
      <c r="D9" s="161">
        <v>1</v>
      </c>
    </row>
    <row r="10" spans="2:5" ht="16.5" thickBot="1">
      <c r="B10" s="165"/>
      <c r="C10" s="166"/>
      <c r="D10" s="166"/>
      <c r="E10" s="167"/>
    </row>
    <row r="11" spans="1:6" s="153" customFormat="1" ht="16.5" thickTop="1">
      <c r="A11" s="168"/>
      <c r="B11" s="169" t="str">
        <f>B1&amp;" skupaj"</f>
        <v>MONITORING skupaj</v>
      </c>
      <c r="C11" s="170"/>
      <c r="D11" s="170"/>
      <c r="E11" s="170"/>
      <c r="F11" s="171"/>
    </row>
  </sheetData>
  <sheetProtection/>
  <printOptions/>
  <pageMargins left="0.7500000000000001" right="0.7500000000000001" top="1" bottom="1" header="0.5" footer="0.5"/>
  <pageSetup orientation="portrait" paperSize="9" scale="77"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codeName="List1"/>
  <dimension ref="A1:H164"/>
  <sheetViews>
    <sheetView showZeros="0" zoomScalePageLayoutView="0" workbookViewId="0" topLeftCell="A1">
      <selection activeCell="B43" sqref="B43"/>
    </sheetView>
  </sheetViews>
  <sheetFormatPr defaultColWidth="8.796875" defaultRowHeight="15"/>
  <cols>
    <col min="1" max="1" width="5" style="8" customWidth="1"/>
    <col min="2" max="2" width="35.69921875" style="15" customWidth="1"/>
    <col min="3" max="3" width="10.8984375" style="28" customWidth="1"/>
    <col min="4" max="4" width="9.8984375" style="75" bestFit="1" customWidth="1"/>
    <col min="5" max="5" width="1.8984375" style="15" bestFit="1" customWidth="1"/>
    <col min="6" max="6" width="15.8984375" style="75" customWidth="1"/>
    <col min="7" max="7" width="1.8984375" style="15" bestFit="1" customWidth="1"/>
    <col min="8" max="16384" width="9" style="17" customWidth="1"/>
  </cols>
  <sheetData>
    <row r="1" spans="1:7" ht="18">
      <c r="A1" s="234" t="s">
        <v>53</v>
      </c>
      <c r="B1" s="234"/>
      <c r="C1" s="234"/>
      <c r="D1" s="234"/>
      <c r="E1" s="234"/>
      <c r="F1" s="234"/>
      <c r="G1"/>
    </row>
    <row r="2" spans="1:7" ht="18" customHeight="1">
      <c r="A2" s="235" t="s">
        <v>79</v>
      </c>
      <c r="B2" s="235"/>
      <c r="C2" s="235"/>
      <c r="D2" s="235"/>
      <c r="E2" s="235"/>
      <c r="F2" s="235"/>
      <c r="G2"/>
    </row>
    <row r="3" spans="1:7" ht="18" customHeight="1">
      <c r="A3" s="235" t="s">
        <v>80</v>
      </c>
      <c r="B3" s="235"/>
      <c r="C3" s="235"/>
      <c r="D3" s="235"/>
      <c r="E3" s="235"/>
      <c r="F3" s="235"/>
      <c r="G3"/>
    </row>
    <row r="4" spans="1:7" ht="18" customHeight="1">
      <c r="A4" s="235" t="s">
        <v>44</v>
      </c>
      <c r="B4" s="235"/>
      <c r="C4" s="235"/>
      <c r="D4" s="235"/>
      <c r="E4" s="235"/>
      <c r="F4" s="235"/>
      <c r="G4"/>
    </row>
    <row r="5" spans="1:7" ht="18">
      <c r="A5" s="234" t="s">
        <v>81</v>
      </c>
      <c r="B5" s="234"/>
      <c r="C5" s="234"/>
      <c r="D5" s="234"/>
      <c r="E5" s="234"/>
      <c r="F5" s="234"/>
      <c r="G5"/>
    </row>
    <row r="6" ht="16.5" thickBot="1"/>
    <row r="7" spans="1:7" s="6" customFormat="1" ht="39.75" customHeight="1" thickBot="1">
      <c r="A7" s="237" t="s">
        <v>49</v>
      </c>
      <c r="B7" s="238"/>
      <c r="C7" s="238"/>
      <c r="D7" s="238"/>
      <c r="E7" s="239"/>
      <c r="F7" s="71"/>
      <c r="G7" s="71"/>
    </row>
    <row r="8" spans="1:7" s="19" customFormat="1" ht="409.5">
      <c r="A8" s="176"/>
      <c r="B8" s="176"/>
      <c r="C8" s="176"/>
      <c r="D8" s="176"/>
      <c r="E8" s="176"/>
      <c r="F8" s="71"/>
      <c r="G8" s="71"/>
    </row>
    <row r="9" spans="1:7" s="19" customFormat="1" ht="409.5">
      <c r="A9" s="176"/>
      <c r="B9" s="176"/>
      <c r="C9" s="176"/>
      <c r="D9" s="176"/>
      <c r="E9" s="176"/>
      <c r="F9" s="71"/>
      <c r="G9" s="71"/>
    </row>
    <row r="10" spans="1:7" s="19" customFormat="1" ht="409.5">
      <c r="A10" s="176"/>
      <c r="B10" s="176"/>
      <c r="C10" s="176"/>
      <c r="D10" s="176"/>
      <c r="E10" s="176"/>
      <c r="F10" s="71"/>
      <c r="G10" s="71"/>
    </row>
    <row r="11" spans="1:7" s="174" customFormat="1" ht="409.5">
      <c r="A11" s="173"/>
      <c r="B11" s="173"/>
      <c r="C11" s="186"/>
      <c r="D11" s="188" t="s">
        <v>158</v>
      </c>
      <c r="E11" s="213"/>
      <c r="F11" s="186"/>
      <c r="G11" s="173"/>
    </row>
    <row r="12" spans="1:7" s="53" customFormat="1" ht="409.5">
      <c r="A12" s="177" t="s">
        <v>22</v>
      </c>
      <c r="B12" s="63" t="s">
        <v>28</v>
      </c>
      <c r="C12" s="178"/>
      <c r="D12" s="77"/>
      <c r="E12" s="178"/>
      <c r="F12" s="78"/>
      <c r="G12" s="93"/>
    </row>
    <row r="13" spans="1:7" s="53" customFormat="1" ht="409.5">
      <c r="A13" s="179" t="s">
        <v>21</v>
      </c>
      <c r="B13" s="180" t="s">
        <v>46</v>
      </c>
      <c r="C13" s="181"/>
      <c r="D13" s="182">
        <f>Ruš!F50</f>
        <v>0</v>
      </c>
      <c r="E13" s="186"/>
      <c r="F13" s="182">
        <f>Ruš!H50</f>
        <v>0</v>
      </c>
      <c r="G13" s="186"/>
    </row>
    <row r="14" spans="1:7" s="174" customFormat="1" ht="409.5">
      <c r="A14" s="179" t="s">
        <v>26</v>
      </c>
      <c r="B14" s="180" t="s">
        <v>38</v>
      </c>
      <c r="C14" s="181"/>
      <c r="D14" s="182">
        <f>Zid!F11</f>
        <v>0</v>
      </c>
      <c r="E14" s="186"/>
      <c r="F14" s="182">
        <f>Zid!H7</f>
        <v>0</v>
      </c>
      <c r="G14" s="186"/>
    </row>
    <row r="15" spans="1:7" s="53" customFormat="1" ht="409.5">
      <c r="A15" s="179" t="s">
        <v>27</v>
      </c>
      <c r="B15" s="180" t="s">
        <v>50</v>
      </c>
      <c r="C15" s="181"/>
      <c r="D15" s="182">
        <f>Kan!kanal</f>
        <v>0</v>
      </c>
      <c r="E15" s="186"/>
      <c r="F15" s="182">
        <v>0</v>
      </c>
      <c r="G15" s="186"/>
    </row>
    <row r="16" spans="1:7" s="53" customFormat="1" ht="409.5">
      <c r="A16" s="179" t="s">
        <v>33</v>
      </c>
      <c r="B16" s="180" t="s">
        <v>29</v>
      </c>
      <c r="C16" s="181"/>
      <c r="D16" s="182">
        <f>Fas!pred</f>
        <v>0</v>
      </c>
      <c r="E16" s="186"/>
      <c r="F16" s="182">
        <v>0</v>
      </c>
      <c r="G16" s="186"/>
    </row>
    <row r="17" spans="1:7" s="53" customFormat="1" ht="409.5">
      <c r="A17" s="179" t="s">
        <v>41</v>
      </c>
      <c r="B17" s="180" t="s">
        <v>20</v>
      </c>
      <c r="C17" s="181"/>
      <c r="D17" s="182">
        <f>Krov!F10</f>
        <v>0</v>
      </c>
      <c r="E17" s="186"/>
      <c r="F17" s="182">
        <v>0</v>
      </c>
      <c r="G17" s="186"/>
    </row>
    <row r="18" spans="1:7" s="53" customFormat="1" ht="409.5">
      <c r="A18" s="79" t="s">
        <v>22</v>
      </c>
      <c r="B18" s="63" t="s">
        <v>30</v>
      </c>
      <c r="C18" s="64"/>
      <c r="D18" s="77">
        <f>SUM(D13:D17)</f>
        <v>0</v>
      </c>
      <c r="E18" s="178"/>
      <c r="F18" s="78">
        <v>0</v>
      </c>
      <c r="G18" s="93"/>
    </row>
    <row r="19" spans="1:7" s="53" customFormat="1" ht="409.5">
      <c r="A19" s="80"/>
      <c r="B19" s="57"/>
      <c r="C19" s="58"/>
      <c r="D19" s="78"/>
      <c r="E19" s="52"/>
      <c r="F19" s="78"/>
      <c r="G19" s="93"/>
    </row>
    <row r="20" spans="1:7" s="174" customFormat="1" ht="409.5">
      <c r="A20" s="177" t="s">
        <v>23</v>
      </c>
      <c r="B20" s="178" t="s">
        <v>31</v>
      </c>
      <c r="C20" s="183"/>
      <c r="D20" s="77"/>
      <c r="E20" s="175"/>
      <c r="F20" s="78"/>
      <c r="G20" s="186"/>
    </row>
    <row r="21" spans="1:7" s="53" customFormat="1" ht="409.5">
      <c r="A21" s="179" t="s">
        <v>21</v>
      </c>
      <c r="B21" s="180" t="s">
        <v>18</v>
      </c>
      <c r="C21" s="181"/>
      <c r="D21" s="184">
        <f>'Klep.'!F27</f>
        <v>0</v>
      </c>
      <c r="E21" s="186"/>
      <c r="F21" s="184">
        <f>'Klep.'!H27</f>
        <v>0</v>
      </c>
      <c r="G21" s="186"/>
    </row>
    <row r="22" spans="1:7" s="53" customFormat="1" ht="409.5">
      <c r="A22" s="179" t="s">
        <v>24</v>
      </c>
      <c r="B22" s="180" t="s">
        <v>32</v>
      </c>
      <c r="C22" s="181"/>
      <c r="D22" s="184">
        <f>kljuc</f>
        <v>0</v>
      </c>
      <c r="E22" s="186"/>
      <c r="F22" s="184">
        <v>0</v>
      </c>
      <c r="G22" s="186"/>
    </row>
    <row r="23" spans="1:7" s="53" customFormat="1" ht="409.5">
      <c r="A23" s="179" t="s">
        <v>25</v>
      </c>
      <c r="B23" s="180" t="s">
        <v>108</v>
      </c>
      <c r="C23" s="181"/>
      <c r="D23" s="184">
        <f>'STAVBNO POHIŠTVO'!F74</f>
        <v>0</v>
      </c>
      <c r="E23" s="186"/>
      <c r="F23" s="184">
        <f>'STAVBNO POHIŠTVO'!H74</f>
        <v>0</v>
      </c>
      <c r="G23" s="186"/>
    </row>
    <row r="24" spans="1:7" s="174" customFormat="1" ht="409.5">
      <c r="A24" s="179" t="s">
        <v>33</v>
      </c>
      <c r="B24" s="180" t="s">
        <v>34</v>
      </c>
      <c r="C24" s="181"/>
      <c r="D24" s="182">
        <f>slikanje!F23</f>
        <v>0</v>
      </c>
      <c r="E24" s="186"/>
      <c r="F24" s="182">
        <f>slikanje!H13</f>
        <v>0</v>
      </c>
      <c r="G24" s="186"/>
    </row>
    <row r="25" spans="1:7" s="53" customFormat="1" ht="409.5">
      <c r="A25" s="79" t="s">
        <v>23</v>
      </c>
      <c r="B25" s="63" t="s">
        <v>35</v>
      </c>
      <c r="C25" s="64"/>
      <c r="D25" s="77">
        <f>SUM(D21:D24)</f>
        <v>0</v>
      </c>
      <c r="E25" s="178"/>
      <c r="F25" s="78">
        <f>SUM(F21:F24)</f>
        <v>0</v>
      </c>
      <c r="G25" s="93"/>
    </row>
    <row r="26" spans="1:7" s="174" customFormat="1" ht="409.5">
      <c r="A26" s="179"/>
      <c r="B26" s="181"/>
      <c r="C26" s="181"/>
      <c r="D26" s="185"/>
      <c r="E26" s="181"/>
      <c r="F26" s="185"/>
      <c r="G26" s="181"/>
    </row>
    <row r="27" spans="1:7" s="215" customFormat="1" ht="409.5">
      <c r="A27" s="214"/>
      <c r="B27" s="93" t="s">
        <v>157</v>
      </c>
      <c r="C27" s="187"/>
      <c r="D27" s="78">
        <f>SUM(D18+D25)</f>
        <v>0</v>
      </c>
      <c r="E27" s="186"/>
      <c r="F27" s="78"/>
      <c r="G27" s="186"/>
    </row>
    <row r="28" spans="1:7" s="216" customFormat="1" ht="409.5">
      <c r="A28" s="173"/>
      <c r="B28" s="186"/>
      <c r="C28" s="187"/>
      <c r="D28" s="184"/>
      <c r="E28" s="186"/>
      <c r="F28" s="184"/>
      <c r="G28" s="186"/>
    </row>
    <row r="29" spans="1:7" s="216" customFormat="1" ht="409.5">
      <c r="A29" s="80"/>
      <c r="B29" s="57"/>
      <c r="C29" s="58"/>
      <c r="D29" s="78"/>
      <c r="E29" s="93"/>
      <c r="F29" s="78"/>
      <c r="G29" s="93"/>
    </row>
    <row r="30" spans="1:7" s="53" customFormat="1" ht="409.5">
      <c r="A30" s="80"/>
      <c r="B30" s="57"/>
      <c r="C30" s="58"/>
      <c r="D30" s="78"/>
      <c r="E30" s="93"/>
      <c r="F30" s="78"/>
      <c r="G30" s="93"/>
    </row>
    <row r="31" spans="1:7" s="53" customFormat="1" ht="409.5">
      <c r="A31" s="80"/>
      <c r="B31" s="57"/>
      <c r="C31" s="58"/>
      <c r="D31" s="78"/>
      <c r="E31" s="93"/>
      <c r="F31" s="78"/>
      <c r="G31" s="93"/>
    </row>
    <row r="32" spans="1:8" s="53" customFormat="1" ht="409.5">
      <c r="A32" s="80"/>
      <c r="B32" s="57"/>
      <c r="C32" s="58"/>
      <c r="D32" s="78"/>
      <c r="E32" s="93"/>
      <c r="F32" s="78"/>
      <c r="G32" s="93"/>
      <c r="H32" s="216"/>
    </row>
    <row r="33" spans="1:8" s="174" customFormat="1" ht="409.5">
      <c r="A33" s="173"/>
      <c r="B33" s="186"/>
      <c r="C33" s="187"/>
      <c r="D33" s="184"/>
      <c r="E33" s="186"/>
      <c r="F33" s="184"/>
      <c r="G33" s="186"/>
      <c r="H33" s="215"/>
    </row>
    <row r="34" spans="1:8" s="174" customFormat="1" ht="409.5">
      <c r="A34" s="173"/>
      <c r="B34" s="186"/>
      <c r="C34" s="187"/>
      <c r="D34" s="188"/>
      <c r="E34" s="186"/>
      <c r="F34" s="188"/>
      <c r="G34" s="186"/>
      <c r="H34" s="215"/>
    </row>
    <row r="35" spans="1:8" s="174" customFormat="1" ht="409.5">
      <c r="A35" s="173"/>
      <c r="B35" s="186"/>
      <c r="C35" s="187"/>
      <c r="D35" s="184"/>
      <c r="E35" s="186"/>
      <c r="F35" s="184"/>
      <c r="G35" s="186"/>
      <c r="H35" s="215"/>
    </row>
    <row r="36" spans="1:8" s="174" customFormat="1" ht="409.5">
      <c r="A36" s="217"/>
      <c r="B36" s="218"/>
      <c r="C36" s="219"/>
      <c r="D36" s="194"/>
      <c r="E36" s="218"/>
      <c r="F36" s="194"/>
      <c r="G36" s="218"/>
      <c r="H36" s="215"/>
    </row>
    <row r="37" spans="1:8" s="53" customFormat="1" ht="409.5">
      <c r="A37" s="173"/>
      <c r="B37" s="186"/>
      <c r="C37" s="187"/>
      <c r="D37" s="184"/>
      <c r="E37" s="186"/>
      <c r="F37" s="184"/>
      <c r="G37" s="186"/>
      <c r="H37" s="216"/>
    </row>
    <row r="38" spans="1:8" s="53" customFormat="1" ht="409.5">
      <c r="A38" s="80"/>
      <c r="B38" s="57"/>
      <c r="C38" s="58"/>
      <c r="D38" s="78"/>
      <c r="E38" s="93"/>
      <c r="F38" s="78"/>
      <c r="G38" s="93"/>
      <c r="H38" s="216"/>
    </row>
    <row r="39" spans="1:8" s="53" customFormat="1" ht="409.5">
      <c r="A39" s="80"/>
      <c r="B39" s="193"/>
      <c r="C39" s="58"/>
      <c r="D39" s="78"/>
      <c r="E39" s="93"/>
      <c r="F39" s="78"/>
      <c r="G39" s="93"/>
      <c r="H39" s="216"/>
    </row>
    <row r="40" spans="1:8" s="53" customFormat="1" ht="409.5">
      <c r="A40" s="80"/>
      <c r="B40" s="57"/>
      <c r="C40" s="58"/>
      <c r="D40" s="78"/>
      <c r="E40" s="93"/>
      <c r="F40" s="78"/>
      <c r="G40" s="93"/>
      <c r="H40" s="216"/>
    </row>
    <row r="41" spans="1:8" s="174" customFormat="1" ht="409.5">
      <c r="A41" s="220"/>
      <c r="B41" s="57"/>
      <c r="C41" s="187"/>
      <c r="D41" s="78"/>
      <c r="E41" s="93"/>
      <c r="F41" s="78"/>
      <c r="G41" s="93"/>
      <c r="H41" s="215"/>
    </row>
    <row r="42" spans="1:8" s="174" customFormat="1" ht="409.5">
      <c r="A42" s="173"/>
      <c r="B42" s="186"/>
      <c r="C42" s="187"/>
      <c r="D42" s="188"/>
      <c r="E42" s="186"/>
      <c r="F42" s="188"/>
      <c r="G42" s="186"/>
      <c r="H42" s="215"/>
    </row>
    <row r="43" ht="409.5">
      <c r="C43" s="25"/>
    </row>
    <row r="44" spans="2:3" ht="409.5">
      <c r="B44" s="8"/>
      <c r="C44" s="15"/>
    </row>
    <row r="45" spans="1:7" ht="409.5">
      <c r="A45" s="35"/>
      <c r="B45"/>
      <c r="C45"/>
      <c r="D45" s="73"/>
      <c r="E45"/>
      <c r="F45" s="73"/>
      <c r="G45"/>
    </row>
    <row r="46" spans="2:3" ht="409.5">
      <c r="B46" s="8"/>
      <c r="C46" s="15"/>
    </row>
    <row r="47" spans="2:3" ht="409.5">
      <c r="B47" s="8"/>
      <c r="C47" s="15"/>
    </row>
    <row r="48" spans="2:3" ht="409.5">
      <c r="B48" s="8"/>
      <c r="C48" s="15"/>
    </row>
    <row r="49" spans="2:3" ht="409.5">
      <c r="B49" s="8"/>
      <c r="C49" s="15"/>
    </row>
    <row r="50" spans="2:3" ht="409.5">
      <c r="B50" s="8"/>
      <c r="C50" s="15"/>
    </row>
    <row r="51" spans="2:3" ht="409.5">
      <c r="B51" s="8"/>
      <c r="C51" s="15"/>
    </row>
    <row r="52" spans="1:6" ht="409.5">
      <c r="A52" s="10"/>
      <c r="B52" s="9"/>
      <c r="C52" s="27"/>
      <c r="D52" s="74"/>
      <c r="F52" s="74"/>
    </row>
    <row r="53" spans="1:6" ht="409.5">
      <c r="A53" s="10"/>
      <c r="B53" s="9"/>
      <c r="C53" s="27"/>
      <c r="D53" s="74"/>
      <c r="F53" s="74"/>
    </row>
    <row r="54" spans="1:6" ht="409.5">
      <c r="A54" s="10"/>
      <c r="B54" s="9"/>
      <c r="C54" s="27"/>
      <c r="D54" s="74"/>
      <c r="F54" s="74"/>
    </row>
    <row r="55" spans="1:6" ht="409.5">
      <c r="A55" s="10"/>
      <c r="B55" s="9"/>
      <c r="C55" s="27"/>
      <c r="D55" s="74"/>
      <c r="F55" s="74"/>
    </row>
    <row r="56" spans="1:6" ht="409.5">
      <c r="A56" s="10"/>
      <c r="B56" s="9"/>
      <c r="C56" s="27"/>
      <c r="D56" s="74"/>
      <c r="F56" s="74"/>
    </row>
    <row r="57" spans="1:6" ht="409.5">
      <c r="A57" s="10"/>
      <c r="B57" s="9"/>
      <c r="C57" s="27"/>
      <c r="D57" s="74"/>
      <c r="F57" s="74"/>
    </row>
    <row r="58" spans="1:6" ht="409.5">
      <c r="A58" s="10"/>
      <c r="B58" s="9"/>
      <c r="C58" s="27"/>
      <c r="D58" s="74"/>
      <c r="F58" s="74"/>
    </row>
    <row r="59" spans="1:6" ht="409.5">
      <c r="A59" s="10"/>
      <c r="B59" s="9"/>
      <c r="C59" s="27"/>
      <c r="D59" s="74"/>
      <c r="F59" s="74"/>
    </row>
    <row r="60" spans="1:6" ht="409.5">
      <c r="A60" s="10"/>
      <c r="B60" s="9"/>
      <c r="C60" s="27"/>
      <c r="D60" s="74"/>
      <c r="F60" s="74"/>
    </row>
    <row r="61" spans="1:6" ht="409.5">
      <c r="A61" s="10"/>
      <c r="B61" s="9"/>
      <c r="C61" s="27"/>
      <c r="D61" s="74"/>
      <c r="F61" s="74"/>
    </row>
    <row r="62" spans="1:6" ht="409.5">
      <c r="A62" s="10"/>
      <c r="B62" s="9"/>
      <c r="C62" s="27"/>
      <c r="D62" s="74"/>
      <c r="F62" s="74"/>
    </row>
    <row r="63" spans="1:6" ht="409.5">
      <c r="A63" s="10"/>
      <c r="B63" s="9"/>
      <c r="C63" s="27"/>
      <c r="D63" s="74"/>
      <c r="F63" s="74"/>
    </row>
    <row r="64" spans="1:6" ht="409.5">
      <c r="A64" s="10"/>
      <c r="B64" s="9"/>
      <c r="C64" s="27"/>
      <c r="D64" s="74"/>
      <c r="F64" s="74"/>
    </row>
    <row r="65" spans="1:6" ht="409.5">
      <c r="A65" s="10"/>
      <c r="B65" s="9"/>
      <c r="C65" s="27"/>
      <c r="D65" s="74"/>
      <c r="F65" s="74"/>
    </row>
    <row r="66" spans="1:6" ht="409.5">
      <c r="A66" s="10"/>
      <c r="B66" s="9"/>
      <c r="C66" s="27"/>
      <c r="D66" s="74"/>
      <c r="F66" s="74"/>
    </row>
    <row r="67" spans="1:6" ht="409.5">
      <c r="A67" s="10"/>
      <c r="B67" s="9"/>
      <c r="C67" s="27"/>
      <c r="D67" s="74"/>
      <c r="F67" s="74"/>
    </row>
    <row r="68" spans="1:6" ht="409.5">
      <c r="A68" s="10"/>
      <c r="B68" s="9"/>
      <c r="C68" s="27"/>
      <c r="D68" s="74"/>
      <c r="F68" s="74"/>
    </row>
    <row r="69" spans="1:6" ht="409.5">
      <c r="A69" s="10"/>
      <c r="B69" s="9"/>
      <c r="C69" s="27"/>
      <c r="D69" s="74"/>
      <c r="F69" s="74"/>
    </row>
    <row r="70" spans="1:6" ht="409.5">
      <c r="A70" s="10"/>
      <c r="B70" s="9"/>
      <c r="C70" s="27"/>
      <c r="D70" s="74"/>
      <c r="F70" s="74"/>
    </row>
    <row r="71" spans="1:6" ht="409.5">
      <c r="A71" s="10"/>
      <c r="B71" s="9"/>
      <c r="C71" s="27"/>
      <c r="D71" s="74"/>
      <c r="F71" s="74"/>
    </row>
    <row r="72" spans="1:6" ht="409.5">
      <c r="A72" s="10"/>
      <c r="B72" s="9"/>
      <c r="C72" s="27"/>
      <c r="D72" s="74"/>
      <c r="F72" s="74"/>
    </row>
    <row r="73" spans="1:6" ht="409.5">
      <c r="A73" s="10"/>
      <c r="B73" s="9"/>
      <c r="C73" s="27"/>
      <c r="D73" s="74"/>
      <c r="F73" s="74"/>
    </row>
    <row r="74" spans="1:6" ht="409.5">
      <c r="A74" s="10"/>
      <c r="B74" s="9"/>
      <c r="C74" s="27"/>
      <c r="D74" s="74"/>
      <c r="F74" s="74"/>
    </row>
    <row r="75" spans="1:6" ht="409.5">
      <c r="A75" s="10"/>
      <c r="B75" s="9"/>
      <c r="C75" s="27"/>
      <c r="D75" s="74"/>
      <c r="F75" s="74"/>
    </row>
    <row r="76" spans="1:6" ht="409.5">
      <c r="A76" s="10"/>
      <c r="B76" s="9"/>
      <c r="C76" s="27"/>
      <c r="D76" s="74"/>
      <c r="F76" s="74"/>
    </row>
    <row r="77" spans="1:6" ht="409.5">
      <c r="A77" s="10"/>
      <c r="B77" s="9"/>
      <c r="C77" s="27"/>
      <c r="D77" s="74"/>
      <c r="F77" s="74"/>
    </row>
    <row r="78" spans="1:6" ht="409.5">
      <c r="A78" s="10"/>
      <c r="B78" s="9"/>
      <c r="C78" s="27"/>
      <c r="D78" s="74"/>
      <c r="F78" s="74"/>
    </row>
    <row r="79" spans="1:6" ht="409.5">
      <c r="A79" s="10"/>
      <c r="B79" s="9"/>
      <c r="C79" s="27"/>
      <c r="D79" s="74"/>
      <c r="F79" s="74"/>
    </row>
    <row r="80" spans="1:6" ht="409.5">
      <c r="A80" s="10"/>
      <c r="B80" s="9"/>
      <c r="C80" s="27"/>
      <c r="D80" s="74"/>
      <c r="F80" s="74"/>
    </row>
    <row r="81" spans="1:6" ht="409.5">
      <c r="A81" s="10"/>
      <c r="B81" s="9"/>
      <c r="C81" s="27"/>
      <c r="D81" s="74"/>
      <c r="F81" s="74"/>
    </row>
    <row r="82" spans="1:6" ht="409.5">
      <c r="A82" s="10"/>
      <c r="B82" s="9"/>
      <c r="C82" s="27"/>
      <c r="D82" s="74"/>
      <c r="F82" s="74"/>
    </row>
    <row r="83" spans="1:6" ht="409.5">
      <c r="A83" s="10"/>
      <c r="B83" s="9"/>
      <c r="C83" s="27"/>
      <c r="D83" s="74"/>
      <c r="F83" s="74"/>
    </row>
    <row r="84" spans="1:6" ht="409.5">
      <c r="A84" s="10"/>
      <c r="B84" s="9"/>
      <c r="C84" s="27"/>
      <c r="D84" s="74"/>
      <c r="F84" s="74"/>
    </row>
    <row r="85" spans="1:6" ht="409.5">
      <c r="A85" s="10"/>
      <c r="B85" s="9"/>
      <c r="C85" s="27"/>
      <c r="D85" s="74"/>
      <c r="F85" s="74"/>
    </row>
    <row r="86" spans="1:6" ht="409.5">
      <c r="A86" s="10"/>
      <c r="B86" s="9"/>
      <c r="C86" s="27"/>
      <c r="D86" s="74"/>
      <c r="F86" s="74"/>
    </row>
    <row r="87" spans="1:6" ht="409.5">
      <c r="A87" s="10"/>
      <c r="B87" s="9"/>
      <c r="C87" s="27"/>
      <c r="D87" s="74"/>
      <c r="F87" s="74"/>
    </row>
    <row r="88" spans="1:6" ht="409.5">
      <c r="A88" s="10"/>
      <c r="B88" s="9"/>
      <c r="C88" s="27"/>
      <c r="D88" s="74"/>
      <c r="F88" s="74"/>
    </row>
    <row r="89" spans="1:6" ht="409.5">
      <c r="A89" s="10"/>
      <c r="B89" s="9"/>
      <c r="C89" s="27"/>
      <c r="D89" s="74"/>
      <c r="F89" s="74"/>
    </row>
    <row r="90" spans="1:6" ht="409.5">
      <c r="A90" s="10"/>
      <c r="B90" s="9"/>
      <c r="C90" s="27"/>
      <c r="D90" s="74"/>
      <c r="F90" s="74"/>
    </row>
    <row r="91" spans="1:6" ht="409.5">
      <c r="A91" s="10"/>
      <c r="B91" s="9"/>
      <c r="C91" s="27"/>
      <c r="D91" s="74"/>
      <c r="F91" s="74"/>
    </row>
    <row r="92" spans="1:6" ht="409.5">
      <c r="A92" s="10"/>
      <c r="B92" s="9"/>
      <c r="C92" s="27"/>
      <c r="D92" s="74"/>
      <c r="F92" s="74"/>
    </row>
    <row r="93" spans="1:6" ht="409.5">
      <c r="A93" s="10"/>
      <c r="B93" s="9"/>
      <c r="C93" s="27"/>
      <c r="D93" s="74"/>
      <c r="F93" s="74"/>
    </row>
    <row r="94" spans="1:6" ht="409.5">
      <c r="A94" s="10"/>
      <c r="B94" s="9"/>
      <c r="C94" s="27"/>
      <c r="D94" s="74"/>
      <c r="F94" s="74"/>
    </row>
    <row r="95" spans="1:6" ht="409.5">
      <c r="A95" s="10"/>
      <c r="B95" s="9"/>
      <c r="C95" s="27"/>
      <c r="D95" s="74"/>
      <c r="F95" s="74"/>
    </row>
    <row r="96" spans="1:6" ht="409.5">
      <c r="A96" s="10"/>
      <c r="B96" s="9"/>
      <c r="C96" s="27"/>
      <c r="D96" s="74"/>
      <c r="F96" s="74"/>
    </row>
    <row r="97" spans="1:6" ht="409.5">
      <c r="A97" s="10"/>
      <c r="B97" s="9"/>
      <c r="C97" s="27"/>
      <c r="D97" s="74"/>
      <c r="F97" s="74"/>
    </row>
    <row r="98" spans="1:6" ht="409.5">
      <c r="A98" s="10"/>
      <c r="B98" s="9"/>
      <c r="C98" s="27"/>
      <c r="D98" s="74"/>
      <c r="F98" s="74"/>
    </row>
    <row r="99" spans="1:6" ht="409.5">
      <c r="A99" s="10"/>
      <c r="B99" s="9"/>
      <c r="C99" s="27"/>
      <c r="D99" s="74"/>
      <c r="F99" s="74"/>
    </row>
    <row r="100" spans="1:6" ht="409.5">
      <c r="A100" s="10"/>
      <c r="B100" s="9"/>
      <c r="C100" s="27"/>
      <c r="D100" s="74"/>
      <c r="F100" s="74"/>
    </row>
    <row r="101" spans="1:6" ht="409.5">
      <c r="A101" s="10"/>
      <c r="B101" s="9"/>
      <c r="C101" s="27"/>
      <c r="D101" s="74"/>
      <c r="F101" s="74"/>
    </row>
    <row r="102" spans="1:6" ht="409.5">
      <c r="A102" s="10"/>
      <c r="B102" s="9"/>
      <c r="C102" s="27"/>
      <c r="D102" s="74"/>
      <c r="F102" s="74"/>
    </row>
    <row r="103" spans="1:6" ht="409.5">
      <c r="A103" s="10"/>
      <c r="B103" s="9"/>
      <c r="C103" s="27"/>
      <c r="D103" s="74"/>
      <c r="F103" s="74"/>
    </row>
    <row r="104" spans="1:6" ht="409.5">
      <c r="A104" s="10"/>
      <c r="B104" s="9"/>
      <c r="C104" s="27"/>
      <c r="D104" s="74"/>
      <c r="F104" s="74"/>
    </row>
    <row r="105" spans="1:6" ht="409.5">
      <c r="A105" s="10"/>
      <c r="B105" s="9"/>
      <c r="C105" s="27"/>
      <c r="D105" s="74"/>
      <c r="F105" s="74"/>
    </row>
    <row r="106" spans="1:6" ht="409.5">
      <c r="A106" s="10"/>
      <c r="B106" s="9"/>
      <c r="C106" s="27"/>
      <c r="D106" s="74"/>
      <c r="F106" s="74"/>
    </row>
    <row r="107" spans="1:6" ht="409.5">
      <c r="A107" s="10"/>
      <c r="B107" s="9"/>
      <c r="C107" s="27"/>
      <c r="D107" s="74"/>
      <c r="F107" s="74"/>
    </row>
    <row r="108" spans="1:6" ht="409.5">
      <c r="A108" s="10"/>
      <c r="B108" s="9"/>
      <c r="C108" s="27"/>
      <c r="D108" s="74"/>
      <c r="F108" s="74"/>
    </row>
    <row r="109" spans="1:6" ht="409.5">
      <c r="A109" s="10"/>
      <c r="B109" s="9"/>
      <c r="C109" s="27"/>
      <c r="D109" s="74"/>
      <c r="F109" s="74"/>
    </row>
    <row r="110" spans="1:6" ht="409.5">
      <c r="A110" s="10"/>
      <c r="B110" s="9"/>
      <c r="C110" s="27"/>
      <c r="D110" s="74"/>
      <c r="F110" s="74"/>
    </row>
    <row r="111" spans="1:6" ht="409.5">
      <c r="A111" s="10"/>
      <c r="B111" s="9"/>
      <c r="C111" s="27"/>
      <c r="D111" s="74"/>
      <c r="F111" s="74"/>
    </row>
    <row r="112" spans="1:6" ht="409.5">
      <c r="A112" s="10"/>
      <c r="B112" s="9"/>
      <c r="C112" s="27"/>
      <c r="D112" s="74"/>
      <c r="F112" s="74"/>
    </row>
    <row r="113" spans="1:6" ht="409.5">
      <c r="A113" s="10"/>
      <c r="B113" s="9"/>
      <c r="C113" s="27"/>
      <c r="D113" s="74"/>
      <c r="F113" s="74"/>
    </row>
    <row r="114" spans="1:6" ht="409.5">
      <c r="A114" s="10"/>
      <c r="B114" s="9"/>
      <c r="C114" s="27"/>
      <c r="D114" s="74"/>
      <c r="F114" s="74"/>
    </row>
    <row r="115" spans="1:6" ht="409.5">
      <c r="A115" s="10"/>
      <c r="B115" s="9"/>
      <c r="C115" s="27"/>
      <c r="D115" s="74"/>
      <c r="F115" s="74"/>
    </row>
    <row r="116" spans="1:6" ht="409.5">
      <c r="A116" s="10"/>
      <c r="B116" s="9"/>
      <c r="C116" s="27"/>
      <c r="D116" s="74"/>
      <c r="F116" s="74"/>
    </row>
    <row r="117" spans="1:6" ht="409.5">
      <c r="A117" s="10"/>
      <c r="B117" s="9"/>
      <c r="C117" s="27"/>
      <c r="D117" s="74"/>
      <c r="F117" s="74"/>
    </row>
    <row r="118" spans="1:6" ht="409.5">
      <c r="A118" s="10"/>
      <c r="B118" s="9"/>
      <c r="C118" s="27"/>
      <c r="D118" s="74"/>
      <c r="F118" s="74"/>
    </row>
    <row r="119" spans="1:6" ht="409.5">
      <c r="A119" s="10"/>
      <c r="B119" s="9"/>
      <c r="C119" s="27"/>
      <c r="D119" s="74"/>
      <c r="F119" s="74"/>
    </row>
    <row r="120" spans="1:6" ht="409.5">
      <c r="A120" s="10"/>
      <c r="B120" s="9"/>
      <c r="C120" s="27"/>
      <c r="D120" s="74"/>
      <c r="F120" s="74"/>
    </row>
    <row r="121" spans="1:6" ht="409.5">
      <c r="A121" s="10"/>
      <c r="B121" s="9"/>
      <c r="C121" s="27"/>
      <c r="D121" s="74"/>
      <c r="F121" s="74"/>
    </row>
    <row r="122" spans="1:6" ht="409.5">
      <c r="A122" s="10"/>
      <c r="B122" s="9"/>
      <c r="C122" s="27"/>
      <c r="D122" s="74"/>
      <c r="F122" s="74"/>
    </row>
    <row r="123" spans="1:6" ht="409.5">
      <c r="A123" s="10"/>
      <c r="B123" s="9"/>
      <c r="C123" s="27"/>
      <c r="D123" s="74"/>
      <c r="F123" s="74"/>
    </row>
    <row r="124" spans="1:6" ht="409.5">
      <c r="A124" s="10"/>
      <c r="B124" s="9"/>
      <c r="C124" s="27"/>
      <c r="D124" s="74"/>
      <c r="F124" s="74"/>
    </row>
    <row r="125" spans="1:6" ht="409.5">
      <c r="A125" s="10"/>
      <c r="B125" s="9"/>
      <c r="C125" s="27"/>
      <c r="D125" s="74"/>
      <c r="F125" s="74"/>
    </row>
    <row r="126" spans="1:6" ht="409.5">
      <c r="A126" s="10"/>
      <c r="B126" s="9"/>
      <c r="C126" s="27"/>
      <c r="D126" s="74"/>
      <c r="F126" s="74"/>
    </row>
    <row r="127" spans="1:6" ht="409.5">
      <c r="A127" s="10"/>
      <c r="B127" s="9"/>
      <c r="C127" s="27"/>
      <c r="D127" s="74"/>
      <c r="F127" s="74"/>
    </row>
    <row r="128" spans="1:6" ht="409.5">
      <c r="A128" s="10"/>
      <c r="B128" s="9"/>
      <c r="C128" s="27"/>
      <c r="D128" s="74"/>
      <c r="F128" s="74"/>
    </row>
    <row r="129" spans="1:6" ht="409.5">
      <c r="A129" s="10"/>
      <c r="B129" s="9"/>
      <c r="C129" s="27"/>
      <c r="D129" s="74"/>
      <c r="F129" s="74"/>
    </row>
    <row r="130" spans="1:6" ht="409.5">
      <c r="A130" s="10"/>
      <c r="B130" s="9"/>
      <c r="C130" s="27"/>
      <c r="D130" s="74"/>
      <c r="F130" s="74"/>
    </row>
    <row r="131" spans="1:6" ht="409.5">
      <c r="A131" s="10"/>
      <c r="B131" s="9"/>
      <c r="C131" s="27"/>
      <c r="D131" s="74"/>
      <c r="F131" s="74"/>
    </row>
    <row r="132" spans="1:6" ht="409.5">
      <c r="A132" s="10"/>
      <c r="B132" s="9"/>
      <c r="C132" s="27"/>
      <c r="D132" s="74"/>
      <c r="F132" s="74"/>
    </row>
    <row r="133" spans="1:6" ht="409.5">
      <c r="A133" s="10"/>
      <c r="B133" s="9"/>
      <c r="C133" s="27"/>
      <c r="D133" s="74"/>
      <c r="F133" s="74"/>
    </row>
    <row r="134" spans="1:6" ht="409.5">
      <c r="A134" s="10"/>
      <c r="B134" s="9"/>
      <c r="C134" s="27"/>
      <c r="D134" s="74"/>
      <c r="F134" s="74"/>
    </row>
    <row r="135" spans="1:6" ht="409.5">
      <c r="A135" s="10"/>
      <c r="B135" s="9"/>
      <c r="C135" s="27"/>
      <c r="D135" s="74"/>
      <c r="F135" s="74"/>
    </row>
    <row r="136" spans="1:6" ht="409.5">
      <c r="A136" s="10"/>
      <c r="B136" s="9"/>
      <c r="C136" s="27"/>
      <c r="D136" s="74"/>
      <c r="F136" s="74"/>
    </row>
    <row r="137" spans="1:6" ht="409.5">
      <c r="A137" s="10"/>
      <c r="B137" s="9"/>
      <c r="C137" s="27"/>
      <c r="D137" s="74"/>
      <c r="F137" s="74"/>
    </row>
    <row r="138" spans="1:6" ht="409.5">
      <c r="A138" s="10"/>
      <c r="B138" s="9"/>
      <c r="C138" s="27"/>
      <c r="D138" s="74"/>
      <c r="F138" s="74"/>
    </row>
    <row r="139" spans="1:6" ht="409.5">
      <c r="A139" s="10"/>
      <c r="B139" s="9"/>
      <c r="C139" s="27"/>
      <c r="D139" s="74"/>
      <c r="F139" s="74"/>
    </row>
    <row r="140" spans="1:6" ht="409.5">
      <c r="A140" s="10"/>
      <c r="B140" s="9"/>
      <c r="C140" s="27"/>
      <c r="D140" s="74"/>
      <c r="F140" s="74"/>
    </row>
    <row r="141" spans="1:6" ht="409.5">
      <c r="A141" s="10"/>
      <c r="B141" s="9"/>
      <c r="C141" s="27"/>
      <c r="D141" s="74"/>
      <c r="F141" s="74"/>
    </row>
    <row r="142" spans="1:6" ht="409.5">
      <c r="A142" s="10"/>
      <c r="B142" s="9"/>
      <c r="C142" s="27"/>
      <c r="D142" s="74"/>
      <c r="F142" s="74"/>
    </row>
    <row r="143" spans="1:6" ht="409.5">
      <c r="A143" s="10"/>
      <c r="B143" s="9"/>
      <c r="C143" s="27"/>
      <c r="D143" s="74"/>
      <c r="F143" s="74"/>
    </row>
    <row r="144" spans="1:6" ht="409.5">
      <c r="A144" s="10"/>
      <c r="B144" s="9"/>
      <c r="C144" s="27"/>
      <c r="D144" s="74"/>
      <c r="F144" s="74"/>
    </row>
    <row r="145" spans="1:6" ht="409.5">
      <c r="A145" s="10"/>
      <c r="B145" s="9"/>
      <c r="C145" s="27"/>
      <c r="D145" s="74"/>
      <c r="F145" s="74"/>
    </row>
    <row r="146" spans="1:6" ht="409.5">
      <c r="A146" s="10"/>
      <c r="B146" s="9"/>
      <c r="C146" s="27"/>
      <c r="D146" s="74"/>
      <c r="F146" s="74"/>
    </row>
    <row r="147" spans="1:6" ht="409.5">
      <c r="A147" s="10"/>
      <c r="B147" s="9"/>
      <c r="C147" s="27"/>
      <c r="D147" s="74"/>
      <c r="F147" s="74"/>
    </row>
    <row r="148" spans="1:6" ht="409.5">
      <c r="A148" s="10"/>
      <c r="B148" s="9"/>
      <c r="C148" s="27"/>
      <c r="D148" s="74"/>
      <c r="F148" s="74"/>
    </row>
    <row r="149" spans="1:6" ht="409.5">
      <c r="A149" s="10"/>
      <c r="B149" s="9"/>
      <c r="C149" s="27"/>
      <c r="D149" s="74"/>
      <c r="F149" s="74"/>
    </row>
    <row r="150" spans="1:6" ht="409.5">
      <c r="A150" s="10"/>
      <c r="B150" s="9"/>
      <c r="C150" s="27"/>
      <c r="D150" s="74"/>
      <c r="F150" s="74"/>
    </row>
    <row r="151" spans="1:6" ht="409.5">
      <c r="A151" s="10"/>
      <c r="B151" s="9"/>
      <c r="C151" s="27"/>
      <c r="D151" s="74"/>
      <c r="F151" s="74"/>
    </row>
    <row r="152" spans="1:6" ht="409.5">
      <c r="A152" s="10"/>
      <c r="B152" s="9"/>
      <c r="C152" s="27"/>
      <c r="D152" s="74"/>
      <c r="F152" s="74"/>
    </row>
    <row r="153" spans="1:6" ht="409.5">
      <c r="A153" s="10"/>
      <c r="B153" s="9"/>
      <c r="C153" s="27"/>
      <c r="D153" s="74"/>
      <c r="F153" s="74"/>
    </row>
    <row r="154" spans="1:6" ht="409.5">
      <c r="A154" s="10"/>
      <c r="B154" s="9"/>
      <c r="C154" s="27"/>
      <c r="D154" s="74"/>
      <c r="F154" s="74"/>
    </row>
    <row r="155" spans="1:6" ht="409.5">
      <c r="A155" s="10"/>
      <c r="B155" s="9"/>
      <c r="C155" s="27"/>
      <c r="D155" s="74"/>
      <c r="F155" s="74"/>
    </row>
    <row r="156" spans="1:6" ht="409.5">
      <c r="A156" s="10"/>
      <c r="B156" s="9"/>
      <c r="C156" s="27"/>
      <c r="D156" s="74"/>
      <c r="F156" s="74"/>
    </row>
    <row r="157" spans="1:6" ht="409.5">
      <c r="A157" s="10"/>
      <c r="B157" s="9"/>
      <c r="C157" s="27"/>
      <c r="D157" s="74"/>
      <c r="F157" s="74"/>
    </row>
    <row r="158" spans="1:6" ht="409.5">
      <c r="A158" s="10"/>
      <c r="B158" s="9"/>
      <c r="C158" s="27"/>
      <c r="D158" s="74"/>
      <c r="F158" s="74"/>
    </row>
    <row r="159" spans="1:6" ht="409.5">
      <c r="A159" s="10"/>
      <c r="B159" s="9"/>
      <c r="C159" s="27"/>
      <c r="D159" s="74"/>
      <c r="F159" s="74"/>
    </row>
    <row r="160" spans="1:6" ht="409.5">
      <c r="A160" s="10"/>
      <c r="B160" s="9"/>
      <c r="C160" s="27"/>
      <c r="D160" s="74"/>
      <c r="F160" s="74"/>
    </row>
    <row r="161" spans="1:6" ht="409.5">
      <c r="A161" s="10"/>
      <c r="B161" s="9"/>
      <c r="C161" s="27"/>
      <c r="D161" s="74"/>
      <c r="F161" s="74"/>
    </row>
    <row r="162" spans="1:6" ht="409.5">
      <c r="A162" s="10"/>
      <c r="B162" s="9"/>
      <c r="C162" s="27"/>
      <c r="D162" s="74"/>
      <c r="F162" s="74"/>
    </row>
    <row r="163" spans="1:6" ht="409.5">
      <c r="A163" s="10"/>
      <c r="B163" s="9"/>
      <c r="C163" s="27"/>
      <c r="D163" s="74"/>
      <c r="F163" s="74"/>
    </row>
    <row r="164" spans="1:6" ht="409.5">
      <c r="A164" s="10"/>
      <c r="B164" s="9"/>
      <c r="C164" s="27"/>
      <c r="D164" s="74"/>
      <c r="F164" s="74"/>
    </row>
  </sheetData>
  <sheetProtection/>
  <mergeCells count="6">
    <mergeCell ref="A7:E7"/>
    <mergeCell ref="A1:F1"/>
    <mergeCell ref="A2:F2"/>
    <mergeCell ref="A3:F3"/>
    <mergeCell ref="A4:F4"/>
    <mergeCell ref="A5:F5"/>
  </mergeCells>
  <printOptions/>
  <pageMargins left="0.98425196850393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G50"/>
  <sheetViews>
    <sheetView showZeros="0" zoomScalePageLayoutView="0" workbookViewId="0" topLeftCell="A34">
      <selection activeCell="F50" sqref="F50"/>
    </sheetView>
  </sheetViews>
  <sheetFormatPr defaultColWidth="8.796875" defaultRowHeight="15"/>
  <cols>
    <col min="1" max="1" width="4.5" style="49" customWidth="1"/>
    <col min="2" max="2" width="33.69921875" style="84" customWidth="1"/>
    <col min="3" max="3" width="5.09765625" style="43" customWidth="1"/>
    <col min="4" max="4" width="10.59765625" style="43" customWidth="1"/>
    <col min="5" max="5" width="12.59765625" style="43" customWidth="1"/>
    <col min="6" max="6" width="14.59765625" style="98" customWidth="1"/>
    <col min="7" max="16384" width="9" style="30" customWidth="1"/>
  </cols>
  <sheetData>
    <row r="1" spans="1:6" s="29" customFormat="1" ht="15.75">
      <c r="A1" s="48" t="s">
        <v>21</v>
      </c>
      <c r="B1" s="82" t="s">
        <v>46</v>
      </c>
      <c r="C1" s="42"/>
      <c r="D1" s="42"/>
      <c r="E1" s="198" t="s">
        <v>123</v>
      </c>
      <c r="F1" s="198" t="s">
        <v>124</v>
      </c>
    </row>
    <row r="2" ht="15.75">
      <c r="F2" s="95"/>
    </row>
    <row r="3" spans="4:6" ht="15.75">
      <c r="D3" s="107"/>
      <c r="F3" s="96"/>
    </row>
    <row r="4" spans="1:6" ht="63">
      <c r="A4" s="49">
        <v>1</v>
      </c>
      <c r="B4" s="81" t="s">
        <v>54</v>
      </c>
      <c r="C4" s="44" t="s">
        <v>37</v>
      </c>
      <c r="D4" s="107">
        <v>680</v>
      </c>
      <c r="F4" s="97"/>
    </row>
    <row r="5" spans="2:6" ht="15.75">
      <c r="B5" s="85"/>
      <c r="C5" s="45"/>
      <c r="D5" s="108"/>
      <c r="E5" s="45"/>
      <c r="F5" s="96"/>
    </row>
    <row r="6" spans="1:6" ht="31.5">
      <c r="A6" s="49">
        <f>A4+1</f>
        <v>2</v>
      </c>
      <c r="B6" s="81" t="s">
        <v>52</v>
      </c>
      <c r="C6" s="44" t="s">
        <v>40</v>
      </c>
      <c r="D6" s="43">
        <v>720</v>
      </c>
      <c r="F6" s="97"/>
    </row>
    <row r="7" spans="2:6" ht="15.75">
      <c r="B7" s="85"/>
      <c r="C7" s="45"/>
      <c r="D7" s="108"/>
      <c r="E7" s="45"/>
      <c r="F7" s="96"/>
    </row>
    <row r="8" spans="1:7" ht="204.75">
      <c r="A8" s="49">
        <f aca="true" t="shared" si="0" ref="A8:A38">A6+1</f>
        <v>3</v>
      </c>
      <c r="B8" s="76" t="s">
        <v>98</v>
      </c>
      <c r="C8" s="44" t="s">
        <v>39</v>
      </c>
      <c r="D8" s="43">
        <v>14</v>
      </c>
      <c r="F8" s="117"/>
      <c r="G8" s="149"/>
    </row>
    <row r="9" spans="2:6" ht="15.75">
      <c r="B9" s="85"/>
      <c r="C9" s="45"/>
      <c r="D9" s="108"/>
      <c r="E9" s="45"/>
      <c r="F9" s="96"/>
    </row>
    <row r="10" spans="1:7" ht="204.75">
      <c r="A10" s="49">
        <f t="shared" si="0"/>
        <v>4</v>
      </c>
      <c r="B10" s="76" t="s">
        <v>99</v>
      </c>
      <c r="C10" s="44" t="s">
        <v>39</v>
      </c>
      <c r="D10" s="43">
        <v>5</v>
      </c>
      <c r="F10" s="117"/>
      <c r="G10" s="149"/>
    </row>
    <row r="11" spans="2:6" ht="15.75">
      <c r="B11" s="85"/>
      <c r="C11" s="45"/>
      <c r="D11" s="108"/>
      <c r="E11" s="45"/>
      <c r="F11" s="96"/>
    </row>
    <row r="12" spans="1:7" ht="204.75">
      <c r="A12" s="49">
        <f t="shared" si="0"/>
        <v>5</v>
      </c>
      <c r="B12" s="76" t="s">
        <v>100</v>
      </c>
      <c r="C12" s="44" t="s">
        <v>39</v>
      </c>
      <c r="D12" s="43">
        <v>5</v>
      </c>
      <c r="F12" s="117"/>
      <c r="G12" s="149"/>
    </row>
    <row r="13" spans="2:5" ht="15.75">
      <c r="B13" s="86"/>
      <c r="C13" s="40"/>
      <c r="D13" s="108"/>
      <c r="E13" s="40"/>
    </row>
    <row r="14" spans="1:6" ht="47.25">
      <c r="A14" s="49">
        <f t="shared" si="0"/>
        <v>6</v>
      </c>
      <c r="B14" s="81" t="s">
        <v>101</v>
      </c>
      <c r="C14" s="44" t="s">
        <v>76</v>
      </c>
      <c r="D14" s="107">
        <v>1</v>
      </c>
      <c r="F14" s="97"/>
    </row>
    <row r="15" spans="2:5" ht="15.75">
      <c r="B15" s="86"/>
      <c r="C15" s="40"/>
      <c r="D15" s="108"/>
      <c r="E15" s="40"/>
    </row>
    <row r="16" spans="1:6" ht="47.25">
      <c r="A16" s="49">
        <f t="shared" si="0"/>
        <v>7</v>
      </c>
      <c r="B16" s="81" t="s">
        <v>102</v>
      </c>
      <c r="C16" s="44" t="s">
        <v>39</v>
      </c>
      <c r="D16" s="107">
        <v>8</v>
      </c>
      <c r="F16" s="97"/>
    </row>
    <row r="17" spans="2:5" ht="15.75">
      <c r="B17" s="86"/>
      <c r="C17" s="40"/>
      <c r="D17" s="108"/>
      <c r="E17" s="40"/>
    </row>
    <row r="18" spans="1:6" ht="47.25">
      <c r="A18" s="49">
        <f t="shared" si="0"/>
        <v>8</v>
      </c>
      <c r="B18" s="81" t="s">
        <v>103</v>
      </c>
      <c r="C18" s="44" t="s">
        <v>39</v>
      </c>
      <c r="D18" s="107">
        <v>89</v>
      </c>
      <c r="F18" s="97"/>
    </row>
    <row r="19" spans="2:5" ht="15.75">
      <c r="B19" s="86"/>
      <c r="C19" s="40"/>
      <c r="D19" s="108"/>
      <c r="E19" s="40"/>
    </row>
    <row r="20" spans="1:6" ht="31.5">
      <c r="A20" s="49">
        <f t="shared" si="0"/>
        <v>9</v>
      </c>
      <c r="B20" s="81" t="s">
        <v>75</v>
      </c>
      <c r="C20" s="44" t="s">
        <v>76</v>
      </c>
      <c r="D20" s="107">
        <v>1</v>
      </c>
      <c r="F20" s="97"/>
    </row>
    <row r="21" spans="2:5" ht="15.75">
      <c r="B21" s="86"/>
      <c r="C21" s="40"/>
      <c r="D21" s="108"/>
      <c r="E21" s="40"/>
    </row>
    <row r="22" spans="1:6" ht="63">
      <c r="A22" s="49">
        <f t="shared" si="0"/>
        <v>10</v>
      </c>
      <c r="B22" s="81" t="s">
        <v>104</v>
      </c>
      <c r="C22" s="44" t="s">
        <v>17</v>
      </c>
      <c r="D22" s="107">
        <v>180</v>
      </c>
      <c r="F22" s="97"/>
    </row>
    <row r="23" spans="2:5" ht="15.75">
      <c r="B23" s="86"/>
      <c r="C23" s="40"/>
      <c r="D23" s="108"/>
      <c r="E23" s="40"/>
    </row>
    <row r="24" spans="1:6" ht="47.25">
      <c r="A24" s="49">
        <f t="shared" si="0"/>
        <v>11</v>
      </c>
      <c r="B24" s="81" t="s">
        <v>105</v>
      </c>
      <c r="C24" s="44" t="s">
        <v>17</v>
      </c>
      <c r="D24" s="107">
        <v>100</v>
      </c>
      <c r="F24" s="97"/>
    </row>
    <row r="25" spans="2:5" ht="15.75">
      <c r="B25" s="86"/>
      <c r="C25" s="40"/>
      <c r="D25" s="108"/>
      <c r="E25" s="40"/>
    </row>
    <row r="26" spans="1:6" ht="47.25">
      <c r="A26" s="49">
        <f t="shared" si="0"/>
        <v>12</v>
      </c>
      <c r="B26" s="81" t="s">
        <v>106</v>
      </c>
      <c r="C26" s="44" t="s">
        <v>76</v>
      </c>
      <c r="D26" s="107">
        <v>1</v>
      </c>
      <c r="F26" s="97"/>
    </row>
    <row r="27" spans="2:5" ht="15.75">
      <c r="B27" s="86"/>
      <c r="C27" s="40"/>
      <c r="D27" s="108"/>
      <c r="E27" s="40"/>
    </row>
    <row r="28" spans="1:6" ht="15.75">
      <c r="A28" s="49">
        <f t="shared" si="0"/>
        <v>13</v>
      </c>
      <c r="B28" s="81" t="s">
        <v>77</v>
      </c>
      <c r="C28" s="44" t="s">
        <v>76</v>
      </c>
      <c r="D28" s="107">
        <v>1</v>
      </c>
      <c r="F28" s="97"/>
    </row>
    <row r="29" spans="2:5" ht="15.75">
      <c r="B29" s="86"/>
      <c r="C29" s="40"/>
      <c r="D29" s="108"/>
      <c r="E29" s="40"/>
    </row>
    <row r="30" spans="1:6" ht="31.5">
      <c r="A30" s="49">
        <f t="shared" si="0"/>
        <v>14</v>
      </c>
      <c r="B30" s="81" t="s">
        <v>75</v>
      </c>
      <c r="C30" s="44" t="s">
        <v>76</v>
      </c>
      <c r="D30" s="107">
        <v>1</v>
      </c>
      <c r="F30" s="97"/>
    </row>
    <row r="31" spans="2:5" ht="15.75">
      <c r="B31" s="86"/>
      <c r="C31" s="40"/>
      <c r="D31" s="108"/>
      <c r="E31" s="40"/>
    </row>
    <row r="32" spans="1:6" ht="31.5">
      <c r="A32" s="49">
        <f t="shared" si="0"/>
        <v>15</v>
      </c>
      <c r="B32" s="81" t="s">
        <v>47</v>
      </c>
      <c r="C32" s="44" t="s">
        <v>39</v>
      </c>
      <c r="D32" s="107">
        <v>13</v>
      </c>
      <c r="F32" s="97"/>
    </row>
    <row r="33" spans="2:5" ht="15.75">
      <c r="B33" s="86"/>
      <c r="C33" s="40"/>
      <c r="D33" s="108"/>
      <c r="E33" s="40"/>
    </row>
    <row r="34" spans="1:6" ht="31.5">
      <c r="A34" s="49">
        <f t="shared" si="0"/>
        <v>16</v>
      </c>
      <c r="B34" s="81" t="s">
        <v>51</v>
      </c>
      <c r="C34" s="44" t="s">
        <v>39</v>
      </c>
      <c r="D34" s="107">
        <v>42</v>
      </c>
      <c r="F34" s="97"/>
    </row>
    <row r="35" spans="2:6" ht="15.75">
      <c r="B35" s="85"/>
      <c r="C35" s="45"/>
      <c r="D35" s="108"/>
      <c r="E35" s="45"/>
      <c r="F35" s="96"/>
    </row>
    <row r="36" spans="1:6" ht="47.25">
      <c r="A36" s="49">
        <f t="shared" si="0"/>
        <v>17</v>
      </c>
      <c r="B36" s="81" t="s">
        <v>2</v>
      </c>
      <c r="C36" s="44" t="s">
        <v>37</v>
      </c>
      <c r="D36" s="107">
        <v>218</v>
      </c>
      <c r="F36" s="97"/>
    </row>
    <row r="37" spans="2:6" ht="15.75">
      <c r="B37" s="85"/>
      <c r="C37" s="45"/>
      <c r="D37" s="108"/>
      <c r="E37" s="45"/>
      <c r="F37" s="96"/>
    </row>
    <row r="38" spans="1:6" ht="31.5">
      <c r="A38" s="49">
        <f t="shared" si="0"/>
        <v>18</v>
      </c>
      <c r="B38" s="81" t="s">
        <v>16</v>
      </c>
      <c r="C38" s="44" t="s">
        <v>39</v>
      </c>
      <c r="D38" s="107">
        <v>5</v>
      </c>
      <c r="F38" s="97"/>
    </row>
    <row r="39" spans="2:6" ht="409.5">
      <c r="B39" s="85"/>
      <c r="C39" s="45"/>
      <c r="D39" s="108"/>
      <c r="E39" s="45"/>
      <c r="F39" s="96"/>
    </row>
    <row r="40" spans="1:6" ht="110.25">
      <c r="A40" s="49">
        <f aca="true" t="shared" si="1" ref="A40:A48">A38+1</f>
        <v>19</v>
      </c>
      <c r="B40" s="81" t="s">
        <v>56</v>
      </c>
      <c r="C40" s="44" t="s">
        <v>17</v>
      </c>
      <c r="D40" s="107">
        <v>9.5</v>
      </c>
      <c r="F40" s="97"/>
    </row>
    <row r="41" spans="2:5" ht="409.5">
      <c r="B41"/>
      <c r="C41" s="40"/>
      <c r="D41" s="109"/>
      <c r="E41" s="40"/>
    </row>
    <row r="42" spans="1:6" ht="78.75">
      <c r="A42" s="49">
        <f t="shared" si="1"/>
        <v>20</v>
      </c>
      <c r="B42" s="81" t="s">
        <v>74</v>
      </c>
      <c r="C42" s="44" t="s">
        <v>37</v>
      </c>
      <c r="D42" s="107">
        <v>130</v>
      </c>
      <c r="F42" s="97"/>
    </row>
    <row r="43" spans="2:5" ht="409.5">
      <c r="B43"/>
      <c r="C43" s="40"/>
      <c r="D43" s="109"/>
      <c r="E43" s="40"/>
    </row>
    <row r="44" spans="1:6" ht="63">
      <c r="A44" s="49">
        <f t="shared" si="1"/>
        <v>21</v>
      </c>
      <c r="B44" s="81" t="s">
        <v>71</v>
      </c>
      <c r="C44" s="44" t="s">
        <v>37</v>
      </c>
      <c r="D44" s="107">
        <v>200</v>
      </c>
      <c r="F44" s="97"/>
    </row>
    <row r="45" spans="2:5" ht="409.5">
      <c r="B45"/>
      <c r="C45" s="40"/>
      <c r="D45" s="109"/>
      <c r="E45" s="40"/>
    </row>
    <row r="46" spans="1:6" ht="63">
      <c r="A46" s="49">
        <f t="shared" si="1"/>
        <v>22</v>
      </c>
      <c r="B46" s="81" t="s">
        <v>3</v>
      </c>
      <c r="C46" s="44" t="s">
        <v>37</v>
      </c>
      <c r="D46" s="107">
        <v>138</v>
      </c>
      <c r="F46" s="97"/>
    </row>
    <row r="47" spans="2:5" ht="409.5">
      <c r="B47"/>
      <c r="C47" s="40"/>
      <c r="D47" s="109"/>
      <c r="E47" s="40"/>
    </row>
    <row r="48" spans="1:6" ht="63">
      <c r="A48" s="49">
        <f t="shared" si="1"/>
        <v>23</v>
      </c>
      <c r="B48" s="83" t="s">
        <v>55</v>
      </c>
      <c r="C48" s="44" t="s">
        <v>36</v>
      </c>
      <c r="D48" s="110">
        <v>232</v>
      </c>
      <c r="F48" s="97"/>
    </row>
    <row r="49" spans="1:6" ht="16.5" thickBot="1">
      <c r="A49" s="68"/>
      <c r="B49" s="87"/>
      <c r="C49" s="69"/>
      <c r="D49" s="111"/>
      <c r="E49" s="69"/>
      <c r="F49" s="99"/>
    </row>
    <row r="50" spans="1:6" s="37" customFormat="1" ht="16.5" thickTop="1">
      <c r="A50" s="54"/>
      <c r="B50" s="88" t="str">
        <f>B1&amp;" skupaj"</f>
        <v>RUŠITVENA DELA skupaj</v>
      </c>
      <c r="C50" s="55"/>
      <c r="D50" s="41"/>
      <c r="E50" s="55"/>
      <c r="F50" s="100">
        <f>SUM(F4:F49)</f>
        <v>0</v>
      </c>
    </row>
  </sheetData>
  <sheetProtection/>
  <printOptions/>
  <pageMargins left="0.984251968503937" right="0.1968503937007874"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4"/>
  <dimension ref="A1:J16"/>
  <sheetViews>
    <sheetView showZeros="0" zoomScalePageLayoutView="0" workbookViewId="0" topLeftCell="A1">
      <selection activeCell="E1" sqref="E1:F1"/>
    </sheetView>
  </sheetViews>
  <sheetFormatPr defaultColWidth="8.796875" defaultRowHeight="15"/>
  <cols>
    <col min="1" max="1" width="4.69921875" style="49" customWidth="1"/>
    <col min="2" max="2" width="36" style="83" customWidth="1"/>
    <col min="3" max="3" width="5.09765625" style="34" customWidth="1"/>
    <col min="4" max="4" width="10.19921875" style="106" customWidth="1"/>
    <col min="5" max="5" width="12.59765625" style="34" customWidth="1"/>
    <col min="6" max="6" width="14.59765625" style="102" customWidth="1"/>
    <col min="7" max="16384" width="9" style="30" customWidth="1"/>
  </cols>
  <sheetData>
    <row r="1" spans="1:6" s="29" customFormat="1" ht="15.75">
      <c r="A1" s="48" t="s">
        <v>26</v>
      </c>
      <c r="B1" s="89" t="s">
        <v>38</v>
      </c>
      <c r="C1" s="33"/>
      <c r="D1" s="118"/>
      <c r="E1" s="198" t="s">
        <v>123</v>
      </c>
      <c r="F1" s="198" t="s">
        <v>124</v>
      </c>
    </row>
    <row r="2" spans="1:6" s="29" customFormat="1" ht="15.75">
      <c r="A2" s="47"/>
      <c r="B2" s="90"/>
      <c r="C2" s="70"/>
      <c r="D2" s="119"/>
      <c r="E2" s="70"/>
      <c r="F2" s="101"/>
    </row>
    <row r="3" spans="1:4" ht="126">
      <c r="A3" s="49">
        <v>1</v>
      </c>
      <c r="B3" s="83" t="s">
        <v>69</v>
      </c>
      <c r="C3" s="34" t="s">
        <v>37</v>
      </c>
      <c r="D3" s="106">
        <v>200</v>
      </c>
    </row>
    <row r="4" spans="9:10" ht="409.5">
      <c r="I4" s="32"/>
      <c r="J4" s="32"/>
    </row>
    <row r="5" spans="1:4" ht="31.5">
      <c r="A5" s="49">
        <f>A3+1</f>
        <v>2</v>
      </c>
      <c r="B5" s="83" t="s">
        <v>57</v>
      </c>
      <c r="C5" s="34" t="s">
        <v>37</v>
      </c>
      <c r="D5" s="106">
        <v>680</v>
      </c>
    </row>
    <row r="6" spans="9:10" ht="409.5">
      <c r="I6" s="32"/>
      <c r="J6" s="32"/>
    </row>
    <row r="7" spans="1:4" ht="63">
      <c r="A7" s="49">
        <f>A5+1</f>
        <v>3</v>
      </c>
      <c r="B7" s="124" t="s">
        <v>0</v>
      </c>
      <c r="C7" s="34" t="s">
        <v>37</v>
      </c>
      <c r="D7" s="106">
        <v>555</v>
      </c>
    </row>
    <row r="8" spans="9:10" ht="409.5">
      <c r="I8" s="32"/>
      <c r="J8" s="32"/>
    </row>
    <row r="9" spans="1:4" ht="78.75">
      <c r="A9" s="49">
        <f>A7+1</f>
        <v>4</v>
      </c>
      <c r="B9" s="83" t="s">
        <v>107</v>
      </c>
      <c r="C9" s="34" t="s">
        <v>17</v>
      </c>
      <c r="D9" s="106">
        <v>10</v>
      </c>
    </row>
    <row r="10" ht="16.5" thickBot="1"/>
    <row r="11" spans="1:6" s="37" customFormat="1" ht="16.5" thickTop="1">
      <c r="A11" s="51"/>
      <c r="B11" s="92" t="str">
        <f>B1&amp;" skupaj"</f>
        <v>ZIDARSKA DELA skupaj</v>
      </c>
      <c r="C11" s="38"/>
      <c r="D11" s="120"/>
      <c r="E11" s="38"/>
      <c r="F11" s="103">
        <f>SUM(F3:F10)</f>
        <v>0</v>
      </c>
    </row>
    <row r="16" spans="2:6" ht="409.5">
      <c r="B16" s="91"/>
      <c r="C16" s="72"/>
      <c r="D16" s="121"/>
      <c r="F16" s="104"/>
    </row>
  </sheetData>
  <sheetProtection/>
  <printOptions/>
  <pageMargins left="0.984251968503937" right="0.1968503937007874" top="0.7874015748031497" bottom="0.3937007874015748"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List9"/>
  <dimension ref="A1:F5"/>
  <sheetViews>
    <sheetView showZeros="0" zoomScalePageLayoutView="0" workbookViewId="0" topLeftCell="A1">
      <selection activeCell="E1" sqref="E1:F1"/>
    </sheetView>
  </sheetViews>
  <sheetFormatPr defaultColWidth="8.796875" defaultRowHeight="15"/>
  <cols>
    <col min="1" max="1" width="5.09765625" style="49" customWidth="1"/>
    <col min="2" max="2" width="32.59765625" style="83" customWidth="1"/>
    <col min="3" max="3" width="5.09765625" style="43" customWidth="1"/>
    <col min="4" max="4" width="10.59765625" style="107" customWidth="1"/>
    <col min="5" max="5" width="12.59765625" style="43" customWidth="1"/>
    <col min="6" max="6" width="14.59765625" style="98" customWidth="1"/>
    <col min="7" max="16384" width="9" style="30" customWidth="1"/>
  </cols>
  <sheetData>
    <row r="1" spans="1:6" s="29" customFormat="1" ht="15.75">
      <c r="A1" s="48" t="s">
        <v>27</v>
      </c>
      <c r="B1" s="89" t="s">
        <v>50</v>
      </c>
      <c r="C1" s="42"/>
      <c r="D1" s="122"/>
      <c r="E1" s="198" t="s">
        <v>123</v>
      </c>
      <c r="F1" s="198" t="s">
        <v>124</v>
      </c>
    </row>
    <row r="2" spans="3:6" ht="15.75">
      <c r="C2" s="44"/>
      <c r="D2" s="110"/>
      <c r="F2" s="97"/>
    </row>
    <row r="3" spans="1:6" ht="94.5">
      <c r="A3" s="49">
        <v>1</v>
      </c>
      <c r="B3" s="83" t="s">
        <v>58</v>
      </c>
      <c r="C3" s="44" t="s">
        <v>39</v>
      </c>
      <c r="D3" s="110">
        <v>22</v>
      </c>
      <c r="F3" s="97"/>
    </row>
    <row r="4" ht="16.5" thickBot="1"/>
    <row r="5" spans="1:6" s="37" customFormat="1" ht="16.5" thickTop="1">
      <c r="A5" s="51"/>
      <c r="B5" s="92" t="str">
        <f>B1&amp;" skupaj"</f>
        <v>KANALIZACIJA skupaj</v>
      </c>
      <c r="C5" s="46"/>
      <c r="D5" s="123"/>
      <c r="E5" s="46"/>
      <c r="F5" s="105">
        <f>SUM(F3:F3)</f>
        <v>0</v>
      </c>
    </row>
  </sheetData>
  <sheetProtection/>
  <printOptions/>
  <pageMargins left="0.984251968503937" right="0.1968503937007874"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List7"/>
  <dimension ref="A1:F20"/>
  <sheetViews>
    <sheetView showZeros="0" zoomScale="98" zoomScaleNormal="98" zoomScalePageLayoutView="0" workbookViewId="0" topLeftCell="A7">
      <selection activeCell="E5" sqref="E5:F5"/>
    </sheetView>
  </sheetViews>
  <sheetFormatPr defaultColWidth="8.796875" defaultRowHeight="15"/>
  <cols>
    <col min="1" max="1" width="5.09765625" style="49" customWidth="1"/>
    <col min="2" max="2" width="36.5" style="83" customWidth="1"/>
    <col min="3" max="3" width="5.09765625" style="43" customWidth="1"/>
    <col min="4" max="4" width="6.5" style="43" bestFit="1" customWidth="1"/>
    <col min="5" max="5" width="12.59765625" style="43" customWidth="1"/>
    <col min="6" max="6" width="14.59765625" style="98" customWidth="1"/>
    <col min="7" max="16384" width="9" style="30" customWidth="1"/>
  </cols>
  <sheetData>
    <row r="1" spans="1:6" s="29" customFormat="1" ht="15.75">
      <c r="A1" s="48" t="s">
        <v>33</v>
      </c>
      <c r="B1" s="89" t="s">
        <v>29</v>
      </c>
      <c r="C1" s="42"/>
      <c r="D1" s="42"/>
      <c r="E1" s="42"/>
      <c r="F1" s="94"/>
    </row>
    <row r="3" spans="1:6" s="148" customFormat="1" ht="32.25" customHeight="1">
      <c r="A3" s="147"/>
      <c r="B3" s="240" t="s">
        <v>68</v>
      </c>
      <c r="C3" s="241"/>
      <c r="D3" s="241"/>
      <c r="E3" s="241"/>
      <c r="F3" s="241"/>
    </row>
    <row r="4" spans="1:6" s="148" customFormat="1" ht="15.75">
      <c r="A4" s="147"/>
      <c r="B4" s="240"/>
      <c r="C4" s="241"/>
      <c r="D4" s="241"/>
      <c r="E4" s="241"/>
      <c r="F4" s="241"/>
    </row>
    <row r="5" spans="1:6" s="148" customFormat="1" ht="15.75">
      <c r="A5" s="147"/>
      <c r="B5" s="196"/>
      <c r="C5" s="197"/>
      <c r="D5" s="197"/>
      <c r="E5" s="198" t="s">
        <v>123</v>
      </c>
      <c r="F5" s="198" t="s">
        <v>124</v>
      </c>
    </row>
    <row r="6" spans="1:6" ht="314.25" customHeight="1">
      <c r="A6" s="49">
        <v>1</v>
      </c>
      <c r="B6" s="124" t="s">
        <v>150</v>
      </c>
      <c r="C6" s="44" t="s">
        <v>37</v>
      </c>
      <c r="D6" s="43">
        <v>942</v>
      </c>
      <c r="F6" s="97"/>
    </row>
    <row r="7" spans="2:6" ht="15.75">
      <c r="B7" s="85"/>
      <c r="C7" s="45"/>
      <c r="D7" s="45"/>
      <c r="E7" s="45"/>
      <c r="F7" s="96"/>
    </row>
    <row r="8" spans="1:6" ht="299.25">
      <c r="A8" s="49">
        <f>A6+1</f>
        <v>2</v>
      </c>
      <c r="B8" s="124" t="s">
        <v>151</v>
      </c>
      <c r="C8" s="44" t="s">
        <v>37</v>
      </c>
      <c r="D8" s="43">
        <v>99</v>
      </c>
      <c r="F8" s="97"/>
    </row>
    <row r="9" spans="2:6" ht="409.5">
      <c r="B9" s="85"/>
      <c r="C9" s="45"/>
      <c r="D9" s="45"/>
      <c r="E9" s="45"/>
      <c r="F9" s="96"/>
    </row>
    <row r="10" spans="1:6" ht="310.5" customHeight="1">
      <c r="A10" s="49">
        <f>A8+1</f>
        <v>3</v>
      </c>
      <c r="B10" s="124" t="s">
        <v>152</v>
      </c>
      <c r="C10" s="44" t="s">
        <v>37</v>
      </c>
      <c r="D10" s="43">
        <v>179</v>
      </c>
      <c r="F10" s="97"/>
    </row>
    <row r="11" spans="2:6" ht="409.5">
      <c r="B11" s="85"/>
      <c r="C11" s="45"/>
      <c r="D11" s="45"/>
      <c r="E11" s="45"/>
      <c r="F11" s="96"/>
    </row>
    <row r="12" spans="1:6" ht="339.75" customHeight="1">
      <c r="A12" s="49">
        <f>A10+1</f>
        <v>4</v>
      </c>
      <c r="B12" s="124" t="s">
        <v>153</v>
      </c>
      <c r="C12" s="44" t="s">
        <v>17</v>
      </c>
      <c r="D12" s="43">
        <v>181</v>
      </c>
      <c r="F12" s="97"/>
    </row>
    <row r="13" spans="2:6" ht="409.5">
      <c r="B13" s="85"/>
      <c r="C13" s="45"/>
      <c r="D13" s="45"/>
      <c r="E13" s="45"/>
      <c r="F13" s="96"/>
    </row>
    <row r="14" spans="1:6" ht="310.5" customHeight="1">
      <c r="A14" s="49">
        <f>A12+1</f>
        <v>5</v>
      </c>
      <c r="B14" s="124" t="s">
        <v>154</v>
      </c>
      <c r="C14" s="44" t="s">
        <v>17</v>
      </c>
      <c r="D14" s="43">
        <v>254</v>
      </c>
      <c r="F14" s="97"/>
    </row>
    <row r="15" spans="2:6" ht="409.5">
      <c r="B15" s="85"/>
      <c r="C15" s="45"/>
      <c r="D15" s="45"/>
      <c r="E15" s="45"/>
      <c r="F15" s="96"/>
    </row>
    <row r="16" spans="1:6" ht="309" customHeight="1">
      <c r="A16" s="49">
        <f>A14+1</f>
        <v>6</v>
      </c>
      <c r="B16" s="124" t="s">
        <v>155</v>
      </c>
      <c r="C16" s="44" t="s">
        <v>17</v>
      </c>
      <c r="D16" s="43">
        <v>144</v>
      </c>
      <c r="F16" s="97"/>
    </row>
    <row r="17" spans="2:6" ht="409.5">
      <c r="B17" s="85"/>
      <c r="C17" s="45"/>
      <c r="D17" s="45"/>
      <c r="E17" s="45"/>
      <c r="F17" s="96"/>
    </row>
    <row r="18" spans="1:6" ht="78.75">
      <c r="A18" s="49">
        <f>A16+1</f>
        <v>7</v>
      </c>
      <c r="B18" s="212" t="s">
        <v>156</v>
      </c>
      <c r="C18" s="44" t="s">
        <v>37</v>
      </c>
      <c r="D18" s="43">
        <v>164</v>
      </c>
      <c r="F18" s="97"/>
    </row>
    <row r="19" spans="1:6" s="31" customFormat="1" ht="16.5" thickBot="1">
      <c r="A19" s="49"/>
      <c r="B19" s="85"/>
      <c r="C19" s="45"/>
      <c r="D19" s="43"/>
      <c r="E19" s="43"/>
      <c r="F19" s="98"/>
    </row>
    <row r="20" spans="1:6" s="37" customFormat="1" ht="16.5" thickTop="1">
      <c r="A20" s="51"/>
      <c r="B20" s="92" t="str">
        <f>B1&amp;" skupaj"</f>
        <v>FASADERSKA DELA skupaj</v>
      </c>
      <c r="C20" s="46"/>
      <c r="D20" s="46"/>
      <c r="E20" s="46"/>
      <c r="F20" s="105">
        <f>SUM(F1:F19)</f>
        <v>0</v>
      </c>
    </row>
  </sheetData>
  <sheetProtection/>
  <mergeCells count="2">
    <mergeCell ref="B4:F4"/>
    <mergeCell ref="B3:F3"/>
  </mergeCells>
  <printOptions/>
  <pageMargins left="0.984251968503937" right="0.1968503937007874" top="0.7874015748031497" bottom="0.3937007874015748" header="0" footer="0"/>
  <pageSetup horizontalDpi="600" verticalDpi="600" orientation="portrait" paperSize="9" r:id="rId1"/>
  <rowBreaks count="1" manualBreakCount="1">
    <brk id="17" max="255" man="1"/>
  </rowBreaks>
</worksheet>
</file>

<file path=xl/worksheets/sheet7.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E5" sqref="E5:F5"/>
    </sheetView>
  </sheetViews>
  <sheetFormatPr defaultColWidth="8.796875" defaultRowHeight="15"/>
  <cols>
    <col min="1" max="1" width="5.09765625" style="49" customWidth="1"/>
    <col min="2" max="2" width="32.59765625" style="83" customWidth="1"/>
    <col min="3" max="3" width="5.09765625" style="43" customWidth="1"/>
    <col min="4" max="4" width="10.59765625" style="43" customWidth="1"/>
    <col min="5" max="5" width="12.59765625" style="43" customWidth="1"/>
    <col min="6" max="6" width="14.59765625" style="98" customWidth="1"/>
    <col min="7" max="16384" width="9" style="30" customWidth="1"/>
  </cols>
  <sheetData>
    <row r="1" spans="1:6" s="29" customFormat="1" ht="15.75">
      <c r="A1" s="48" t="s">
        <v>41</v>
      </c>
      <c r="B1" s="89" t="s">
        <v>20</v>
      </c>
      <c r="C1" s="42"/>
      <c r="D1" s="42"/>
      <c r="E1" s="42"/>
      <c r="F1" s="94"/>
    </row>
    <row r="2" spans="1:6" s="29" customFormat="1" ht="15.75">
      <c r="A2" s="47"/>
      <c r="B2" s="90"/>
      <c r="C2" s="41"/>
      <c r="D2" s="41"/>
      <c r="E2" s="41"/>
      <c r="F2" s="101"/>
    </row>
    <row r="3" spans="1:6" s="148" customFormat="1" ht="47.25" customHeight="1">
      <c r="A3" s="147"/>
      <c r="B3" s="240" t="s">
        <v>70</v>
      </c>
      <c r="C3" s="241"/>
      <c r="D3" s="241"/>
      <c r="E3" s="241"/>
      <c r="F3" s="241"/>
    </row>
    <row r="4" spans="1:6" s="148" customFormat="1" ht="15.75">
      <c r="A4" s="147"/>
      <c r="B4" s="240"/>
      <c r="C4" s="241"/>
      <c r="D4" s="241"/>
      <c r="E4" s="241"/>
      <c r="F4" s="241"/>
    </row>
    <row r="5" spans="1:6" s="148" customFormat="1" ht="15.75">
      <c r="A5" s="147"/>
      <c r="B5" s="196"/>
      <c r="C5" s="197"/>
      <c r="D5" s="197"/>
      <c r="E5" s="211" t="s">
        <v>123</v>
      </c>
      <c r="F5" s="211" t="s">
        <v>124</v>
      </c>
    </row>
    <row r="6" spans="1:6" ht="220.5">
      <c r="A6" s="49">
        <v>1</v>
      </c>
      <c r="B6" s="112" t="s">
        <v>78</v>
      </c>
      <c r="C6" s="110" t="s">
        <v>37</v>
      </c>
      <c r="D6" s="107">
        <v>680</v>
      </c>
      <c r="E6" s="107"/>
      <c r="F6" s="113"/>
    </row>
    <row r="7" spans="2:6" ht="409.5">
      <c r="B7" s="114"/>
      <c r="C7" s="109"/>
      <c r="D7" s="109"/>
      <c r="E7" s="109"/>
      <c r="F7" s="115"/>
    </row>
    <row r="8" spans="1:6" ht="255.75" customHeight="1">
      <c r="A8" s="49">
        <f>A6+1</f>
        <v>2</v>
      </c>
      <c r="B8" s="112" t="s">
        <v>60</v>
      </c>
      <c r="C8" s="106" t="s">
        <v>37</v>
      </c>
      <c r="D8" s="106">
        <v>8</v>
      </c>
      <c r="E8" s="106"/>
      <c r="F8" s="116"/>
    </row>
    <row r="9" spans="1:8" s="31" customFormat="1" ht="16.5" thickBot="1">
      <c r="A9" s="50"/>
      <c r="B9" s="85"/>
      <c r="C9" s="45"/>
      <c r="D9" s="43"/>
      <c r="E9" s="43"/>
      <c r="F9" s="98"/>
      <c r="H9" s="30"/>
    </row>
    <row r="10" spans="1:6" s="37" customFormat="1" ht="16.5" thickTop="1">
      <c r="A10" s="51"/>
      <c r="B10" s="92" t="str">
        <f>B1&amp;" skupaj"</f>
        <v>KROVSKA DELA skupaj</v>
      </c>
      <c r="C10" s="46"/>
      <c r="D10" s="46"/>
      <c r="E10" s="46"/>
      <c r="F10" s="105">
        <f>SUM(F1:F9)</f>
        <v>0</v>
      </c>
    </row>
  </sheetData>
  <sheetProtection/>
  <mergeCells count="2">
    <mergeCell ref="B3:F3"/>
    <mergeCell ref="B4:F4"/>
  </mergeCells>
  <printOptions/>
  <pageMargins left="0.984251968503937" right="0.1968503937007874"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38"/>
  <sheetViews>
    <sheetView showZeros="0" zoomScalePageLayoutView="0" workbookViewId="0" topLeftCell="A1">
      <selection activeCell="E12" sqref="E12"/>
    </sheetView>
  </sheetViews>
  <sheetFormatPr defaultColWidth="8.796875" defaultRowHeight="15"/>
  <cols>
    <col min="1" max="1" width="5.09765625" style="8" customWidth="1"/>
    <col min="2" max="2" width="5" style="15" customWidth="1"/>
    <col min="3" max="3" width="36.8984375" style="15" customWidth="1"/>
    <col min="4" max="4" width="9.09765625" style="28" customWidth="1"/>
    <col min="5" max="5" width="18.19921875" style="16" customWidth="1"/>
    <col min="6" max="6" width="4.3984375" style="15" customWidth="1"/>
    <col min="7" max="7" width="9.59765625" style="0" customWidth="1"/>
    <col min="8" max="8" width="7.09765625" style="0" customWidth="1"/>
    <col min="9" max="16384" width="9" style="17" customWidth="1"/>
  </cols>
  <sheetData>
    <row r="1" spans="1:8" s="6" customFormat="1" ht="18.75">
      <c r="A1" s="1"/>
      <c r="B1" s="2"/>
      <c r="C1" s="2"/>
      <c r="D1" s="3"/>
      <c r="E1" s="4"/>
      <c r="F1" s="5"/>
      <c r="G1"/>
      <c r="H1"/>
    </row>
    <row r="2" spans="2:6" ht="18.75">
      <c r="B2" s="67"/>
      <c r="C2" s="66"/>
      <c r="D2" s="66"/>
      <c r="E2" s="66"/>
      <c r="F2" s="66"/>
    </row>
    <row r="3" ht="18.75">
      <c r="B3" s="7"/>
    </row>
    <row r="4" spans="1:8" s="19" customFormat="1" ht="15.75">
      <c r="A4"/>
      <c r="B4" s="15"/>
      <c r="C4" s="15"/>
      <c r="D4"/>
      <c r="E4" s="16"/>
      <c r="F4" s="20"/>
      <c r="G4"/>
      <c r="H4"/>
    </row>
    <row r="5" spans="1:6" ht="15.75">
      <c r="A5"/>
      <c r="B5" s="12" t="s">
        <v>23</v>
      </c>
      <c r="C5" s="13" t="s">
        <v>31</v>
      </c>
      <c r="D5" s="21"/>
      <c r="E5" s="14"/>
      <c r="F5" s="22"/>
    </row>
    <row r="6" spans="1:4" ht="15.75">
      <c r="A6"/>
      <c r="D6"/>
    </row>
    <row r="7" spans="1:8" s="19" customFormat="1" ht="15.75">
      <c r="A7"/>
      <c r="B7" s="15" t="s">
        <v>21</v>
      </c>
      <c r="C7" s="15" t="s">
        <v>18</v>
      </c>
      <c r="D7"/>
      <c r="E7" s="23">
        <f>'Klep.'!F27</f>
        <v>0</v>
      </c>
      <c r="F7" s="15" t="s">
        <v>45</v>
      </c>
      <c r="G7"/>
      <c r="H7"/>
    </row>
    <row r="8" spans="1:8" s="19" customFormat="1" ht="409.5">
      <c r="A8"/>
      <c r="B8" s="15" t="s">
        <v>24</v>
      </c>
      <c r="C8" s="15" t="s">
        <v>32</v>
      </c>
      <c r="D8"/>
      <c r="E8" s="23">
        <f>kljuc</f>
        <v>0</v>
      </c>
      <c r="F8" s="15" t="s">
        <v>45</v>
      </c>
      <c r="G8"/>
      <c r="H8"/>
    </row>
    <row r="9" spans="1:8" s="19" customFormat="1" ht="409.5">
      <c r="A9"/>
      <c r="B9" s="15" t="s">
        <v>26</v>
      </c>
      <c r="C9" s="15" t="s">
        <v>108</v>
      </c>
      <c r="D9"/>
      <c r="E9" s="23">
        <f>'STAVBNO POHIŠTVO'!F74</f>
        <v>0</v>
      </c>
      <c r="F9" s="15" t="s">
        <v>45</v>
      </c>
      <c r="G9"/>
      <c r="H9"/>
    </row>
    <row r="10" spans="1:6" ht="409.5">
      <c r="A10"/>
      <c r="B10" s="15" t="s">
        <v>19</v>
      </c>
      <c r="C10" s="15" t="s">
        <v>34</v>
      </c>
      <c r="D10"/>
      <c r="E10" s="18">
        <f>slikanje!F23</f>
        <v>0</v>
      </c>
      <c r="F10" s="9" t="s">
        <v>45</v>
      </c>
    </row>
    <row r="11" spans="1:8" s="53" customFormat="1" ht="409.5">
      <c r="A11" s="36"/>
      <c r="B11" s="62" t="s">
        <v>23</v>
      </c>
      <c r="C11" s="63" t="s">
        <v>35</v>
      </c>
      <c r="D11" s="64"/>
      <c r="E11" s="56">
        <f>SUM(E7:E10)</f>
        <v>0</v>
      </c>
      <c r="F11" s="65" t="s">
        <v>45</v>
      </c>
      <c r="G11" s="36"/>
      <c r="H11" s="36"/>
    </row>
    <row r="12" spans="1:6" ht="409.5">
      <c r="A12"/>
      <c r="C12"/>
      <c r="D12"/>
      <c r="E12"/>
      <c r="F12"/>
    </row>
    <row r="13" spans="1:8" s="19" customFormat="1" ht="409.5">
      <c r="A13"/>
      <c r="B13" s="15"/>
      <c r="C13" s="59"/>
      <c r="D13" s="60"/>
      <c r="E13" s="61"/>
      <c r="F13" s="59"/>
      <c r="G13"/>
      <c r="H13"/>
    </row>
    <row r="14" spans="1:6" ht="409.5">
      <c r="A14"/>
      <c r="B14" s="24"/>
      <c r="C14" s="24"/>
      <c r="D14" s="25"/>
      <c r="E14" s="26"/>
      <c r="F14" s="9"/>
    </row>
    <row r="15" spans="1:4" ht="409.5">
      <c r="A15"/>
      <c r="D15" s="25"/>
    </row>
    <row r="16" spans="1:4" ht="409.5">
      <c r="A16"/>
      <c r="C16" s="8"/>
      <c r="D16" s="15"/>
    </row>
    <row r="17" spans="1:6" ht="409.5">
      <c r="A17"/>
      <c r="B17"/>
      <c r="C17"/>
      <c r="D17"/>
      <c r="E17"/>
      <c r="F17"/>
    </row>
    <row r="18" spans="1:4" ht="409.5">
      <c r="A18"/>
      <c r="C18" s="8"/>
      <c r="D18" s="15"/>
    </row>
    <row r="19" spans="1:4" ht="409.5">
      <c r="A19"/>
      <c r="C19" s="8"/>
      <c r="D19" s="15"/>
    </row>
    <row r="20" spans="1:4" ht="409.5">
      <c r="A20"/>
      <c r="C20" s="8"/>
      <c r="D20" s="15"/>
    </row>
    <row r="21" spans="1:4" ht="409.5">
      <c r="A21"/>
      <c r="C21" s="8"/>
      <c r="D21" s="15"/>
    </row>
    <row r="22" spans="1:4" ht="409.5">
      <c r="A22"/>
      <c r="C22" s="8"/>
      <c r="D22" s="15"/>
    </row>
    <row r="23" spans="1:4" ht="409.5">
      <c r="A23"/>
      <c r="C23" s="8"/>
      <c r="D23" s="15"/>
    </row>
    <row r="24" spans="1:5" ht="409.5">
      <c r="A24"/>
      <c r="B24" s="9"/>
      <c r="C24" s="9"/>
      <c r="D24" s="27"/>
      <c r="E24" s="11"/>
    </row>
    <row r="25" spans="1:5" ht="409.5">
      <c r="A25"/>
      <c r="B25" s="9"/>
      <c r="C25" s="9"/>
      <c r="D25" s="27"/>
      <c r="E25" s="11"/>
    </row>
    <row r="26" spans="1:5" ht="409.5">
      <c r="A26" s="10"/>
      <c r="B26" s="9"/>
      <c r="C26" s="9"/>
      <c r="D26" s="27"/>
      <c r="E26" s="11"/>
    </row>
    <row r="27" spans="1:5" ht="409.5">
      <c r="A27" s="10"/>
      <c r="B27" s="9"/>
      <c r="C27" s="9"/>
      <c r="D27" s="27"/>
      <c r="E27" s="11"/>
    </row>
    <row r="28" spans="1:5" ht="409.5">
      <c r="A28" s="10"/>
      <c r="B28" s="9"/>
      <c r="C28" s="9"/>
      <c r="D28" s="27"/>
      <c r="E28" s="11"/>
    </row>
    <row r="29" spans="1:5" ht="409.5">
      <c r="A29" s="10"/>
      <c r="B29" s="9"/>
      <c r="C29" s="9"/>
      <c r="D29" s="27"/>
      <c r="E29" s="11"/>
    </row>
    <row r="30" spans="1:5" ht="409.5">
      <c r="A30" s="10"/>
      <c r="B30" s="9"/>
      <c r="C30" s="9"/>
      <c r="D30" s="27"/>
      <c r="E30" s="11"/>
    </row>
    <row r="31" spans="1:5" ht="409.5">
      <c r="A31" s="10"/>
      <c r="B31" s="9"/>
      <c r="C31" s="9"/>
      <c r="D31" s="27"/>
      <c r="E31" s="11"/>
    </row>
    <row r="32" spans="1:5" ht="409.5">
      <c r="A32" s="10"/>
      <c r="B32" s="9"/>
      <c r="C32" s="9"/>
      <c r="D32" s="27"/>
      <c r="E32" s="11"/>
    </row>
    <row r="33" spans="1:5" ht="409.5">
      <c r="A33" s="10"/>
      <c r="B33" s="9"/>
      <c r="C33" s="9"/>
      <c r="D33" s="27"/>
      <c r="E33" s="11"/>
    </row>
    <row r="34" spans="1:5" ht="409.5">
      <c r="A34" s="10"/>
      <c r="B34" s="9"/>
      <c r="C34" s="9"/>
      <c r="D34" s="27"/>
      <c r="E34" s="11"/>
    </row>
    <row r="35" spans="1:5" ht="409.5">
      <c r="A35" s="10"/>
      <c r="B35" s="9"/>
      <c r="C35" s="9"/>
      <c r="D35" s="27"/>
      <c r="E35" s="11"/>
    </row>
    <row r="36" spans="1:5" ht="409.5">
      <c r="A36" s="10"/>
      <c r="B36" s="9"/>
      <c r="C36" s="9"/>
      <c r="D36" s="27"/>
      <c r="E36" s="11"/>
    </row>
    <row r="37" spans="1:5" ht="409.5">
      <c r="A37" s="10"/>
      <c r="B37" s="9"/>
      <c r="C37" s="9"/>
      <c r="D37" s="27"/>
      <c r="E37" s="11"/>
    </row>
    <row r="38" spans="1:5" ht="409.5">
      <c r="A38" s="10"/>
      <c r="B38" s="9"/>
      <c r="C38" s="9"/>
      <c r="D38" s="27"/>
      <c r="E38" s="11"/>
    </row>
    <row r="39" spans="1:5" ht="409.5">
      <c r="A39" s="10"/>
      <c r="B39" s="9"/>
      <c r="C39" s="9"/>
      <c r="D39" s="27"/>
      <c r="E39" s="11"/>
    </row>
    <row r="40" spans="1:5" ht="409.5">
      <c r="A40" s="10"/>
      <c r="B40" s="9"/>
      <c r="C40" s="9"/>
      <c r="D40" s="27"/>
      <c r="E40" s="11"/>
    </row>
    <row r="41" spans="1:5" ht="409.5">
      <c r="A41" s="10"/>
      <c r="B41" s="9"/>
      <c r="C41" s="9"/>
      <c r="D41" s="27"/>
      <c r="E41" s="11"/>
    </row>
    <row r="42" spans="1:5" ht="409.5">
      <c r="A42" s="10"/>
      <c r="B42" s="9"/>
      <c r="C42" s="9"/>
      <c r="D42" s="27"/>
      <c r="E42" s="11"/>
    </row>
    <row r="43" spans="1:5" ht="409.5">
      <c r="A43" s="10"/>
      <c r="B43" s="9"/>
      <c r="C43" s="9"/>
      <c r="D43" s="27"/>
      <c r="E43" s="11"/>
    </row>
    <row r="44" spans="1:5" ht="409.5">
      <c r="A44" s="10"/>
      <c r="B44" s="9"/>
      <c r="C44" s="9"/>
      <c r="D44" s="27"/>
      <c r="E44" s="11"/>
    </row>
    <row r="45" spans="1:5" ht="409.5">
      <c r="A45" s="10"/>
      <c r="B45" s="9"/>
      <c r="C45" s="9"/>
      <c r="D45" s="27"/>
      <c r="E45" s="11"/>
    </row>
    <row r="46" spans="1:5" ht="409.5">
      <c r="A46" s="10"/>
      <c r="B46" s="9"/>
      <c r="C46" s="9"/>
      <c r="D46" s="27"/>
      <c r="E46" s="11"/>
    </row>
    <row r="47" spans="1:5" ht="409.5">
      <c r="A47" s="10"/>
      <c r="B47" s="9"/>
      <c r="C47" s="9"/>
      <c r="D47" s="27"/>
      <c r="E47" s="11"/>
    </row>
    <row r="48" spans="1:5" ht="409.5">
      <c r="A48" s="10"/>
      <c r="B48" s="9"/>
      <c r="C48" s="9"/>
      <c r="D48" s="27"/>
      <c r="E48" s="11"/>
    </row>
    <row r="49" spans="1:5" ht="409.5">
      <c r="A49" s="10"/>
      <c r="B49" s="9"/>
      <c r="C49" s="9"/>
      <c r="D49" s="27"/>
      <c r="E49" s="11"/>
    </row>
    <row r="50" spans="1:5" ht="409.5">
      <c r="A50" s="10"/>
      <c r="B50" s="9"/>
      <c r="C50" s="9"/>
      <c r="D50" s="27"/>
      <c r="E50" s="11"/>
    </row>
    <row r="51" spans="1:5" ht="409.5">
      <c r="A51" s="10"/>
      <c r="B51" s="9"/>
      <c r="C51" s="9"/>
      <c r="D51" s="27"/>
      <c r="E51" s="11"/>
    </row>
    <row r="52" spans="1:5" ht="409.5">
      <c r="A52" s="10"/>
      <c r="B52" s="9"/>
      <c r="C52" s="9"/>
      <c r="D52" s="27"/>
      <c r="E52" s="11"/>
    </row>
    <row r="53" spans="1:5" ht="409.5">
      <c r="A53" s="10"/>
      <c r="B53" s="9"/>
      <c r="C53" s="9"/>
      <c r="D53" s="27"/>
      <c r="E53" s="11"/>
    </row>
    <row r="54" spans="1:5" ht="409.5">
      <c r="A54" s="10"/>
      <c r="B54" s="9"/>
      <c r="C54" s="9"/>
      <c r="D54" s="27"/>
      <c r="E54" s="11"/>
    </row>
    <row r="55" spans="1:5" ht="409.5">
      <c r="A55" s="10"/>
      <c r="B55" s="9"/>
      <c r="C55" s="9"/>
      <c r="D55" s="27"/>
      <c r="E55" s="11"/>
    </row>
    <row r="56" spans="1:5" ht="409.5">
      <c r="A56" s="10"/>
      <c r="B56" s="9"/>
      <c r="C56" s="9"/>
      <c r="D56" s="27"/>
      <c r="E56" s="11"/>
    </row>
    <row r="57" spans="1:5" ht="409.5">
      <c r="A57" s="10"/>
      <c r="B57" s="9"/>
      <c r="C57" s="9"/>
      <c r="D57" s="27"/>
      <c r="E57" s="11"/>
    </row>
    <row r="58" spans="1:5" ht="409.5">
      <c r="A58" s="10"/>
      <c r="B58" s="9"/>
      <c r="C58" s="9"/>
      <c r="D58" s="27"/>
      <c r="E58" s="11"/>
    </row>
    <row r="59" spans="1:5" ht="409.5">
      <c r="A59" s="10"/>
      <c r="B59" s="9"/>
      <c r="C59" s="9"/>
      <c r="D59" s="27"/>
      <c r="E59" s="11"/>
    </row>
    <row r="60" spans="1:5" ht="409.5">
      <c r="A60" s="10"/>
      <c r="B60" s="9"/>
      <c r="C60" s="9"/>
      <c r="D60" s="27"/>
      <c r="E60" s="11"/>
    </row>
    <row r="61" spans="1:5" ht="409.5">
      <c r="A61" s="10"/>
      <c r="B61" s="9"/>
      <c r="C61" s="9"/>
      <c r="D61" s="27"/>
      <c r="E61" s="11"/>
    </row>
    <row r="62" spans="1:5" ht="409.5">
      <c r="A62" s="10"/>
      <c r="B62" s="9"/>
      <c r="C62" s="9"/>
      <c r="D62" s="27"/>
      <c r="E62" s="11"/>
    </row>
    <row r="63" spans="1:5" ht="409.5">
      <c r="A63" s="10"/>
      <c r="B63" s="9"/>
      <c r="C63" s="9"/>
      <c r="D63" s="27"/>
      <c r="E63" s="11"/>
    </row>
    <row r="64" spans="1:5" ht="409.5">
      <c r="A64" s="10"/>
      <c r="B64" s="9"/>
      <c r="C64" s="9"/>
      <c r="D64" s="27"/>
      <c r="E64" s="11"/>
    </row>
    <row r="65" spans="1:5" ht="409.5">
      <c r="A65" s="10"/>
      <c r="B65" s="9"/>
      <c r="C65" s="9"/>
      <c r="D65" s="27"/>
      <c r="E65" s="11"/>
    </row>
    <row r="66" spans="1:5" ht="409.5">
      <c r="A66" s="10"/>
      <c r="B66" s="9"/>
      <c r="C66" s="9"/>
      <c r="D66" s="27"/>
      <c r="E66" s="11"/>
    </row>
    <row r="67" spans="1:5" ht="409.5">
      <c r="A67" s="10"/>
      <c r="B67" s="9"/>
      <c r="C67" s="9"/>
      <c r="D67" s="27"/>
      <c r="E67" s="11"/>
    </row>
    <row r="68" spans="1:5" ht="409.5">
      <c r="A68" s="10"/>
      <c r="B68" s="9"/>
      <c r="C68" s="9"/>
      <c r="D68" s="27"/>
      <c r="E68" s="11"/>
    </row>
    <row r="69" spans="1:5" ht="409.5">
      <c r="A69" s="10"/>
      <c r="B69" s="9"/>
      <c r="C69" s="9"/>
      <c r="D69" s="27"/>
      <c r="E69" s="11"/>
    </row>
    <row r="70" spans="1:5" ht="409.5">
      <c r="A70" s="10"/>
      <c r="B70" s="9"/>
      <c r="C70" s="9"/>
      <c r="D70" s="27"/>
      <c r="E70" s="11"/>
    </row>
    <row r="71" spans="1:5" ht="409.5">
      <c r="A71" s="10"/>
      <c r="B71" s="9"/>
      <c r="C71" s="9"/>
      <c r="D71" s="27"/>
      <c r="E71" s="11"/>
    </row>
    <row r="72" spans="1:5" ht="409.5">
      <c r="A72" s="10"/>
      <c r="B72" s="9"/>
      <c r="C72" s="9"/>
      <c r="D72" s="27"/>
      <c r="E72" s="11"/>
    </row>
    <row r="73" spans="1:5" ht="409.5">
      <c r="A73" s="10"/>
      <c r="B73" s="9"/>
      <c r="C73" s="9"/>
      <c r="D73" s="27"/>
      <c r="E73" s="11"/>
    </row>
    <row r="74" spans="1:5" ht="409.5">
      <c r="A74" s="10"/>
      <c r="B74" s="9"/>
      <c r="C74" s="9"/>
      <c r="D74" s="27"/>
      <c r="E74" s="11"/>
    </row>
    <row r="75" spans="1:5" ht="409.5">
      <c r="A75" s="10"/>
      <c r="B75" s="9"/>
      <c r="C75" s="9"/>
      <c r="D75" s="27"/>
      <c r="E75" s="11"/>
    </row>
    <row r="76" spans="1:5" ht="409.5">
      <c r="A76" s="10"/>
      <c r="B76" s="9"/>
      <c r="C76" s="9"/>
      <c r="D76" s="27"/>
      <c r="E76" s="11"/>
    </row>
    <row r="77" spans="1:5" ht="409.5">
      <c r="A77" s="10"/>
      <c r="B77" s="9"/>
      <c r="C77" s="9"/>
      <c r="D77" s="27"/>
      <c r="E77" s="11"/>
    </row>
    <row r="78" spans="1:5" ht="409.5">
      <c r="A78" s="10"/>
      <c r="B78" s="9"/>
      <c r="C78" s="9"/>
      <c r="D78" s="27"/>
      <c r="E78" s="11"/>
    </row>
    <row r="79" spans="1:5" ht="409.5">
      <c r="A79" s="10"/>
      <c r="B79" s="9"/>
      <c r="C79" s="9"/>
      <c r="D79" s="27"/>
      <c r="E79" s="11"/>
    </row>
    <row r="80" spans="1:5" ht="409.5">
      <c r="A80" s="10"/>
      <c r="B80" s="9"/>
      <c r="C80" s="9"/>
      <c r="D80" s="27"/>
      <c r="E80" s="11"/>
    </row>
    <row r="81" spans="1:5" ht="409.5">
      <c r="A81" s="10"/>
      <c r="B81" s="9"/>
      <c r="C81" s="9"/>
      <c r="D81" s="27"/>
      <c r="E81" s="11"/>
    </row>
    <row r="82" spans="1:5" ht="409.5">
      <c r="A82" s="10"/>
      <c r="B82" s="9"/>
      <c r="C82" s="9"/>
      <c r="D82" s="27"/>
      <c r="E82" s="11"/>
    </row>
    <row r="83" spans="1:5" ht="409.5">
      <c r="A83" s="10"/>
      <c r="B83" s="9"/>
      <c r="C83" s="9"/>
      <c r="D83" s="27"/>
      <c r="E83" s="11"/>
    </row>
    <row r="84" spans="1:5" ht="409.5">
      <c r="A84" s="10"/>
      <c r="B84" s="9"/>
      <c r="C84" s="9"/>
      <c r="D84" s="27"/>
      <c r="E84" s="11"/>
    </row>
    <row r="85" spans="1:5" ht="409.5">
      <c r="A85" s="10"/>
      <c r="B85" s="9"/>
      <c r="C85" s="9"/>
      <c r="D85" s="27"/>
      <c r="E85" s="11"/>
    </row>
    <row r="86" spans="1:5" ht="409.5">
      <c r="A86" s="10"/>
      <c r="B86" s="9"/>
      <c r="C86" s="9"/>
      <c r="D86" s="27"/>
      <c r="E86" s="11"/>
    </row>
    <row r="87" spans="1:5" ht="409.5">
      <c r="A87" s="10"/>
      <c r="B87" s="9"/>
      <c r="C87" s="9"/>
      <c r="D87" s="27"/>
      <c r="E87" s="11"/>
    </row>
    <row r="88" spans="1:5" ht="409.5">
      <c r="A88" s="10"/>
      <c r="B88" s="9"/>
      <c r="C88" s="9"/>
      <c r="D88" s="27"/>
      <c r="E88" s="11"/>
    </row>
    <row r="89" spans="1:5" ht="409.5">
      <c r="A89" s="10"/>
      <c r="B89" s="9"/>
      <c r="C89" s="9"/>
      <c r="D89" s="27"/>
      <c r="E89" s="11"/>
    </row>
    <row r="90" spans="1:5" ht="409.5">
      <c r="A90" s="10"/>
      <c r="B90" s="9"/>
      <c r="C90" s="9"/>
      <c r="D90" s="27"/>
      <c r="E90" s="11"/>
    </row>
    <row r="91" spans="1:5" ht="409.5">
      <c r="A91" s="10"/>
      <c r="B91" s="9"/>
      <c r="C91" s="9"/>
      <c r="D91" s="27"/>
      <c r="E91" s="11"/>
    </row>
    <row r="92" spans="1:5" ht="409.5">
      <c r="A92" s="10"/>
      <c r="B92" s="9"/>
      <c r="C92" s="9"/>
      <c r="D92" s="27"/>
      <c r="E92" s="11"/>
    </row>
    <row r="93" spans="1:5" ht="409.5">
      <c r="A93" s="10"/>
      <c r="B93" s="9"/>
      <c r="C93" s="9"/>
      <c r="D93" s="27"/>
      <c r="E93" s="11"/>
    </row>
    <row r="94" spans="1:5" ht="409.5">
      <c r="A94" s="10"/>
      <c r="B94" s="9"/>
      <c r="C94" s="9"/>
      <c r="D94" s="27"/>
      <c r="E94" s="11"/>
    </row>
    <row r="95" spans="1:5" ht="409.5">
      <c r="A95" s="10"/>
      <c r="B95" s="9"/>
      <c r="C95" s="9"/>
      <c r="D95" s="27"/>
      <c r="E95" s="11"/>
    </row>
    <row r="96" spans="1:5" ht="409.5">
      <c r="A96" s="10"/>
      <c r="B96" s="9"/>
      <c r="C96" s="9"/>
      <c r="D96" s="27"/>
      <c r="E96" s="11"/>
    </row>
    <row r="97" spans="1:5" ht="409.5">
      <c r="A97" s="10"/>
      <c r="B97" s="9"/>
      <c r="C97" s="9"/>
      <c r="D97" s="27"/>
      <c r="E97" s="11"/>
    </row>
    <row r="98" spans="1:5" ht="409.5">
      <c r="A98" s="10"/>
      <c r="B98" s="9"/>
      <c r="C98" s="9"/>
      <c r="D98" s="27"/>
      <c r="E98" s="11"/>
    </row>
    <row r="99" spans="1:5" ht="409.5">
      <c r="A99" s="10"/>
      <c r="B99" s="9"/>
      <c r="C99" s="9"/>
      <c r="D99" s="27"/>
      <c r="E99" s="11"/>
    </row>
    <row r="100" spans="1:5" ht="409.5">
      <c r="A100" s="10"/>
      <c r="B100" s="9"/>
      <c r="C100" s="9"/>
      <c r="D100" s="27"/>
      <c r="E100" s="11"/>
    </row>
    <row r="101" spans="1:5" ht="409.5">
      <c r="A101" s="10"/>
      <c r="B101" s="9"/>
      <c r="C101" s="9"/>
      <c r="D101" s="27"/>
      <c r="E101" s="11"/>
    </row>
    <row r="102" spans="1:5" ht="409.5">
      <c r="A102" s="10"/>
      <c r="B102" s="9"/>
      <c r="C102" s="9"/>
      <c r="D102" s="27"/>
      <c r="E102" s="11"/>
    </row>
    <row r="103" spans="1:5" ht="409.5">
      <c r="A103" s="10"/>
      <c r="B103" s="9"/>
      <c r="C103" s="9"/>
      <c r="D103" s="27"/>
      <c r="E103" s="11"/>
    </row>
    <row r="104" spans="1:5" ht="409.5">
      <c r="A104" s="10"/>
      <c r="B104" s="9"/>
      <c r="C104" s="9"/>
      <c r="D104" s="27"/>
      <c r="E104" s="11"/>
    </row>
    <row r="105" spans="1:5" ht="409.5">
      <c r="A105" s="10"/>
      <c r="B105" s="9"/>
      <c r="C105" s="9"/>
      <c r="D105" s="27"/>
      <c r="E105" s="11"/>
    </row>
    <row r="106" spans="1:5" ht="409.5">
      <c r="A106" s="10"/>
      <c r="B106" s="9"/>
      <c r="C106" s="9"/>
      <c r="D106" s="27"/>
      <c r="E106" s="11"/>
    </row>
    <row r="107" spans="1:5" ht="409.5">
      <c r="A107" s="10"/>
      <c r="B107" s="9"/>
      <c r="C107" s="9"/>
      <c r="D107" s="27"/>
      <c r="E107" s="11"/>
    </row>
    <row r="108" spans="1:5" ht="409.5">
      <c r="A108" s="10"/>
      <c r="B108" s="9"/>
      <c r="C108" s="9"/>
      <c r="D108" s="27"/>
      <c r="E108" s="11"/>
    </row>
    <row r="109" spans="1:5" ht="409.5">
      <c r="A109" s="10"/>
      <c r="B109" s="9"/>
      <c r="C109" s="9"/>
      <c r="D109" s="27"/>
      <c r="E109" s="11"/>
    </row>
    <row r="110" spans="1:5" ht="409.5">
      <c r="A110" s="10"/>
      <c r="B110" s="9"/>
      <c r="C110" s="9"/>
      <c r="D110" s="27"/>
      <c r="E110" s="11"/>
    </row>
    <row r="111" spans="1:5" ht="409.5">
      <c r="A111" s="10"/>
      <c r="B111" s="9"/>
      <c r="C111" s="9"/>
      <c r="D111" s="27"/>
      <c r="E111" s="11"/>
    </row>
    <row r="112" spans="1:5" ht="409.5">
      <c r="A112" s="10"/>
      <c r="B112" s="9"/>
      <c r="C112" s="9"/>
      <c r="D112" s="27"/>
      <c r="E112" s="11"/>
    </row>
    <row r="113" spans="1:5" ht="409.5">
      <c r="A113" s="10"/>
      <c r="B113" s="9"/>
      <c r="C113" s="9"/>
      <c r="D113" s="27"/>
      <c r="E113" s="11"/>
    </row>
    <row r="114" spans="1:5" ht="409.5">
      <c r="A114" s="10"/>
      <c r="B114" s="9"/>
      <c r="C114" s="9"/>
      <c r="D114" s="27"/>
      <c r="E114" s="11"/>
    </row>
    <row r="115" spans="1:5" ht="409.5">
      <c r="A115" s="10"/>
      <c r="B115" s="9"/>
      <c r="C115" s="9"/>
      <c r="D115" s="27"/>
      <c r="E115" s="11"/>
    </row>
    <row r="116" spans="1:5" ht="409.5">
      <c r="A116" s="10"/>
      <c r="B116" s="9"/>
      <c r="C116" s="9"/>
      <c r="D116" s="27"/>
      <c r="E116" s="11"/>
    </row>
    <row r="117" spans="1:5" ht="409.5">
      <c r="A117" s="10"/>
      <c r="B117" s="9"/>
      <c r="C117" s="9"/>
      <c r="D117" s="27"/>
      <c r="E117" s="11"/>
    </row>
    <row r="118" spans="1:5" ht="409.5">
      <c r="A118" s="10"/>
      <c r="B118" s="9"/>
      <c r="C118" s="9"/>
      <c r="D118" s="27"/>
      <c r="E118" s="11"/>
    </row>
    <row r="119" spans="1:5" ht="409.5">
      <c r="A119" s="10"/>
      <c r="B119" s="9"/>
      <c r="C119" s="9"/>
      <c r="D119" s="27"/>
      <c r="E119" s="11"/>
    </row>
    <row r="120" spans="1:5" ht="409.5">
      <c r="A120" s="10"/>
      <c r="B120" s="9"/>
      <c r="C120" s="9"/>
      <c r="D120" s="27"/>
      <c r="E120" s="11"/>
    </row>
    <row r="121" spans="1:5" ht="409.5">
      <c r="A121" s="10"/>
      <c r="B121" s="9"/>
      <c r="C121" s="9"/>
      <c r="D121" s="27"/>
      <c r="E121" s="11"/>
    </row>
    <row r="122" spans="1:5" ht="409.5">
      <c r="A122" s="10"/>
      <c r="B122" s="9"/>
      <c r="C122" s="9"/>
      <c r="D122" s="27"/>
      <c r="E122" s="11"/>
    </row>
    <row r="123" spans="1:5" ht="409.5">
      <c r="A123" s="10"/>
      <c r="B123" s="9"/>
      <c r="C123" s="9"/>
      <c r="D123" s="27"/>
      <c r="E123" s="11"/>
    </row>
    <row r="124" spans="1:5" ht="409.5">
      <c r="A124" s="10"/>
      <c r="B124" s="9"/>
      <c r="C124" s="9"/>
      <c r="D124" s="27"/>
      <c r="E124" s="11"/>
    </row>
    <row r="125" spans="1:5" ht="409.5">
      <c r="A125" s="10"/>
      <c r="B125" s="9"/>
      <c r="C125" s="9"/>
      <c r="D125" s="27"/>
      <c r="E125" s="11"/>
    </row>
    <row r="126" spans="1:5" ht="409.5">
      <c r="A126" s="10"/>
      <c r="B126" s="9"/>
      <c r="C126" s="9"/>
      <c r="D126" s="27"/>
      <c r="E126" s="11"/>
    </row>
    <row r="127" spans="1:5" ht="409.5">
      <c r="A127" s="10"/>
      <c r="B127" s="9"/>
      <c r="C127" s="9"/>
      <c r="D127" s="27"/>
      <c r="E127" s="11"/>
    </row>
    <row r="128" spans="1:5" ht="409.5">
      <c r="A128" s="10"/>
      <c r="B128" s="9"/>
      <c r="C128" s="9"/>
      <c r="D128" s="27"/>
      <c r="E128" s="11"/>
    </row>
    <row r="129" spans="1:5" ht="409.5">
      <c r="A129" s="10"/>
      <c r="B129" s="9"/>
      <c r="C129" s="9"/>
      <c r="D129" s="27"/>
      <c r="E129" s="11"/>
    </row>
    <row r="130" spans="1:5" ht="409.5">
      <c r="A130" s="10"/>
      <c r="B130" s="9"/>
      <c r="C130" s="9"/>
      <c r="D130" s="27"/>
      <c r="E130" s="11"/>
    </row>
    <row r="131" spans="1:5" ht="409.5">
      <c r="A131" s="10"/>
      <c r="B131" s="9"/>
      <c r="C131" s="9"/>
      <c r="D131" s="27"/>
      <c r="E131" s="11"/>
    </row>
    <row r="132" spans="1:5" ht="409.5">
      <c r="A132" s="10"/>
      <c r="B132" s="9"/>
      <c r="C132" s="9"/>
      <c r="D132" s="27"/>
      <c r="E132" s="11"/>
    </row>
    <row r="133" spans="1:5" ht="409.5">
      <c r="A133" s="10"/>
      <c r="B133" s="9"/>
      <c r="C133" s="9"/>
      <c r="D133" s="27"/>
      <c r="E133" s="11"/>
    </row>
    <row r="134" spans="1:5" ht="409.5">
      <c r="A134" s="10"/>
      <c r="B134" s="9"/>
      <c r="C134" s="9"/>
      <c r="D134" s="27"/>
      <c r="E134" s="11"/>
    </row>
    <row r="135" spans="1:5" ht="409.5">
      <c r="A135" s="10"/>
      <c r="B135" s="9"/>
      <c r="C135" s="9"/>
      <c r="D135" s="27"/>
      <c r="E135" s="11"/>
    </row>
    <row r="136" spans="1:5" ht="409.5">
      <c r="A136" s="10"/>
      <c r="B136" s="9"/>
      <c r="C136" s="9"/>
      <c r="D136" s="27"/>
      <c r="E136" s="11"/>
    </row>
    <row r="137" ht="409.5">
      <c r="A137" s="10"/>
    </row>
    <row r="138" ht="409.5">
      <c r="A138" s="10"/>
    </row>
  </sheetData>
  <sheetProtection/>
  <printOptions/>
  <pageMargins left="0.984251968503937" right="0.1968503937007874" top="0.7874015748031497" bottom="0.3937007874015748"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27"/>
  <sheetViews>
    <sheetView showZeros="0" zoomScalePageLayoutView="0" workbookViewId="0" topLeftCell="A1">
      <selection activeCell="E1" sqref="E1:F1"/>
    </sheetView>
  </sheetViews>
  <sheetFormatPr defaultColWidth="8.796875" defaultRowHeight="15"/>
  <cols>
    <col min="1" max="1" width="5.09765625" style="49" customWidth="1"/>
    <col min="2" max="2" width="32.59765625" style="83" customWidth="1"/>
    <col min="3" max="3" width="5.09765625" style="43" customWidth="1"/>
    <col min="4" max="4" width="10.59765625" style="43" customWidth="1"/>
    <col min="5" max="5" width="12.59765625" style="43" customWidth="1"/>
    <col min="6" max="6" width="14.59765625" style="97" customWidth="1"/>
    <col min="7" max="16384" width="9" style="30" customWidth="1"/>
  </cols>
  <sheetData>
    <row r="1" spans="1:6" s="29" customFormat="1" ht="15.75">
      <c r="A1" s="48" t="s">
        <v>21</v>
      </c>
      <c r="B1" s="89" t="s">
        <v>18</v>
      </c>
      <c r="C1" s="42"/>
      <c r="D1" s="42"/>
      <c r="E1" s="198" t="s">
        <v>123</v>
      </c>
      <c r="F1" s="198" t="s">
        <v>124</v>
      </c>
    </row>
    <row r="2" spans="1:6" s="29" customFormat="1" ht="15.75">
      <c r="A2" s="47"/>
      <c r="B2" s="90"/>
      <c r="C2" s="41"/>
      <c r="D2" s="41"/>
      <c r="E2" s="41"/>
      <c r="F2" s="101"/>
    </row>
    <row r="3" spans="1:4" ht="63">
      <c r="A3" s="49">
        <v>1</v>
      </c>
      <c r="B3" s="83" t="s">
        <v>72</v>
      </c>
      <c r="C3" s="44" t="s">
        <v>40</v>
      </c>
      <c r="D3" s="43">
        <v>128</v>
      </c>
    </row>
    <row r="4" spans="2:5" ht="15.75">
      <c r="B4" s="205"/>
      <c r="C4" s="206"/>
      <c r="D4" s="206"/>
      <c r="E4" s="206"/>
    </row>
    <row r="5" spans="1:4" ht="47.25">
      <c r="A5" s="49">
        <f>A3+1</f>
        <v>2</v>
      </c>
      <c r="B5" s="83" t="s">
        <v>73</v>
      </c>
      <c r="C5" s="44" t="s">
        <v>40</v>
      </c>
      <c r="D5" s="43">
        <v>88</v>
      </c>
    </row>
    <row r="6" spans="2:5" ht="409.5">
      <c r="B6" s="205"/>
      <c r="C6" s="206"/>
      <c r="D6" s="206"/>
      <c r="E6" s="206"/>
    </row>
    <row r="7" spans="1:4" ht="63">
      <c r="A7" s="49">
        <f>A5+1</f>
        <v>3</v>
      </c>
      <c r="B7" s="83" t="s">
        <v>66</v>
      </c>
      <c r="C7" s="44" t="s">
        <v>40</v>
      </c>
      <c r="D7" s="43">
        <v>116</v>
      </c>
    </row>
    <row r="8" spans="2:5" ht="409.5">
      <c r="B8" s="205"/>
      <c r="C8" s="206"/>
      <c r="D8" s="206"/>
      <c r="E8" s="206"/>
    </row>
    <row r="9" spans="1:4" ht="63">
      <c r="A9" s="49">
        <f>A7+1</f>
        <v>4</v>
      </c>
      <c r="B9" s="83" t="s">
        <v>67</v>
      </c>
      <c r="C9" s="44" t="s">
        <v>40</v>
      </c>
      <c r="D9" s="43">
        <v>116</v>
      </c>
    </row>
    <row r="10" spans="2:5" ht="409.5">
      <c r="B10" s="205"/>
      <c r="C10" s="206"/>
      <c r="D10" s="206"/>
      <c r="E10" s="206"/>
    </row>
    <row r="11" spans="1:4" ht="63">
      <c r="A11" s="49">
        <f>A9+1</f>
        <v>5</v>
      </c>
      <c r="B11" s="83" t="s">
        <v>64</v>
      </c>
      <c r="C11" s="44" t="s">
        <v>40</v>
      </c>
      <c r="D11" s="43">
        <v>128</v>
      </c>
    </row>
    <row r="12" spans="2:5" ht="409.5">
      <c r="B12" s="205"/>
      <c r="C12" s="206"/>
      <c r="D12" s="206"/>
      <c r="E12" s="206"/>
    </row>
    <row r="13" spans="1:4" ht="63">
      <c r="A13" s="49">
        <f>A11+1</f>
        <v>6</v>
      </c>
      <c r="B13" s="83" t="s">
        <v>65</v>
      </c>
      <c r="C13" s="44" t="s">
        <v>40</v>
      </c>
      <c r="D13" s="43">
        <v>144</v>
      </c>
    </row>
    <row r="14" spans="2:5" ht="409.5">
      <c r="B14" s="205"/>
      <c r="C14" s="206"/>
      <c r="D14" s="206"/>
      <c r="E14" s="206"/>
    </row>
    <row r="15" spans="1:4" ht="94.5">
      <c r="A15" s="49">
        <f>A13+1</f>
        <v>7</v>
      </c>
      <c r="B15" s="83" t="s">
        <v>59</v>
      </c>
      <c r="C15" s="44" t="s">
        <v>39</v>
      </c>
      <c r="D15" s="43">
        <v>2</v>
      </c>
    </row>
    <row r="16" spans="2:5" ht="409.5">
      <c r="B16" s="181"/>
      <c r="C16" s="206"/>
      <c r="D16" s="206"/>
      <c r="E16" s="206"/>
    </row>
    <row r="17" spans="1:4" ht="94.5">
      <c r="A17" s="49">
        <f>A15+1</f>
        <v>8</v>
      </c>
      <c r="B17" s="83" t="s">
        <v>63</v>
      </c>
      <c r="C17" s="44" t="s">
        <v>39</v>
      </c>
      <c r="D17" s="43">
        <v>20</v>
      </c>
    </row>
    <row r="18" spans="2:5" ht="409.5">
      <c r="B18" s="181"/>
      <c r="C18" s="206"/>
      <c r="D18" s="206"/>
      <c r="E18" s="206"/>
    </row>
    <row r="19" spans="1:4" ht="94.5">
      <c r="A19" s="49">
        <f>A17+1</f>
        <v>9</v>
      </c>
      <c r="B19" s="83" t="s">
        <v>87</v>
      </c>
      <c r="C19" s="44" t="s">
        <v>37</v>
      </c>
      <c r="D19" s="43">
        <v>20</v>
      </c>
    </row>
    <row r="20" spans="2:5" ht="409.5">
      <c r="B20" s="181"/>
      <c r="C20" s="206"/>
      <c r="D20" s="206"/>
      <c r="E20" s="206"/>
    </row>
    <row r="21" spans="1:4" ht="126">
      <c r="A21" s="49">
        <f>A19+1</f>
        <v>10</v>
      </c>
      <c r="B21" s="83" t="s">
        <v>86</v>
      </c>
      <c r="C21" s="44" t="s">
        <v>17</v>
      </c>
      <c r="D21" s="43">
        <v>127.5</v>
      </c>
    </row>
    <row r="22" spans="2:5" ht="409.5">
      <c r="B22" s="205"/>
      <c r="C22" s="206"/>
      <c r="D22" s="206"/>
      <c r="E22" s="206"/>
    </row>
    <row r="23" spans="1:4" ht="78.75">
      <c r="A23" s="49">
        <f>A21+1</f>
        <v>11</v>
      </c>
      <c r="B23" s="83" t="s">
        <v>109</v>
      </c>
      <c r="C23" s="44" t="s">
        <v>40</v>
      </c>
      <c r="D23" s="43">
        <v>122</v>
      </c>
    </row>
    <row r="24" spans="2:5" ht="409.5">
      <c r="B24" s="181"/>
      <c r="C24" s="206"/>
      <c r="D24" s="206"/>
      <c r="E24" s="206"/>
    </row>
    <row r="25" spans="1:6" ht="173.25">
      <c r="A25" s="49">
        <f>A23+1</f>
        <v>12</v>
      </c>
      <c r="B25" s="207" t="s">
        <v>110</v>
      </c>
      <c r="C25" s="208" t="s">
        <v>37</v>
      </c>
      <c r="D25" s="209">
        <v>10</v>
      </c>
      <c r="E25" s="209"/>
      <c r="F25" s="210"/>
    </row>
    <row r="26" ht="16.5" thickBot="1"/>
    <row r="27" spans="1:6" s="37" customFormat="1" ht="16.5" thickTop="1">
      <c r="A27" s="51"/>
      <c r="B27" s="92" t="str">
        <f>B1&amp;" skupaj"</f>
        <v>KLEPARSKA DELA skupaj</v>
      </c>
      <c r="C27" s="46"/>
      <c r="D27" s="46"/>
      <c r="E27" s="46"/>
      <c r="F27" s="105">
        <f>SUM(F3:F26)</f>
        <v>0</v>
      </c>
    </row>
  </sheetData>
  <sheetProtection/>
  <printOptions/>
  <pageMargins left="0.984251968503937" right="0.1968503937007874" top="0.7874015748031497"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MAKRO 5</dc:creator>
  <cp:keywords/>
  <dc:description/>
  <cp:lastModifiedBy>Alenka Čurin Kavre</cp:lastModifiedBy>
  <cp:lastPrinted>2013-02-14T11:59:54Z</cp:lastPrinted>
  <dcterms:created xsi:type="dcterms:W3CDTF">1998-12-13T21:46:26Z</dcterms:created>
  <dcterms:modified xsi:type="dcterms:W3CDTF">2014-02-13T08:40:41Z</dcterms:modified>
  <cp:category/>
  <cp:version/>
  <cp:contentType/>
  <cp:contentStatus/>
</cp:coreProperties>
</file>