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ibilal\Documents\skalomet Žusterna\2 podetapa\javni razpis\"/>
    </mc:Choice>
  </mc:AlternateContent>
  <bookViews>
    <workbookView xWindow="0" yWindow="0" windowWidth="28800" windowHeight="14100" tabRatio="513"/>
  </bookViews>
  <sheets>
    <sheet name="spremni tekst" sheetId="3" r:id="rId1"/>
    <sheet name="Rekapitulacija" sheetId="1" r:id="rId2"/>
    <sheet name="nasip in kanalizacija" sheetId="2" r:id="rId3"/>
  </sheets>
  <definedNames>
    <definedName name="_xlnm.Print_Area" localSheetId="2">'nasip in kanalizacija'!$A$1:$E$101</definedName>
    <definedName name="_xlnm.Print_Area" localSheetId="1">Rekapitulacija!$A$1:$E$27</definedName>
  </definedNames>
  <calcPr calcId="162913"/>
</workbook>
</file>

<file path=xl/calcChain.xml><?xml version="1.0" encoding="utf-8"?>
<calcChain xmlns="http://schemas.openxmlformats.org/spreadsheetml/2006/main">
  <c r="B49" i="2" l="1"/>
  <c r="A13" i="1"/>
  <c r="A11" i="1"/>
  <c r="A9" i="1"/>
  <c r="A7" i="1"/>
  <c r="B96" i="2"/>
  <c r="B90" i="2"/>
  <c r="B84" i="2"/>
  <c r="B81" i="2"/>
  <c r="B78" i="2"/>
  <c r="B75" i="2"/>
  <c r="B72" i="2"/>
  <c r="B61" i="2" l="1"/>
  <c r="B46" i="2"/>
  <c r="B40" i="2" l="1"/>
  <c r="E52" i="2" l="1"/>
  <c r="E55" i="2"/>
  <c r="E9" i="2"/>
  <c r="E12" i="2"/>
  <c r="E15" i="2"/>
  <c r="E21" i="2"/>
  <c r="E24" i="2"/>
  <c r="E27" i="2"/>
  <c r="E30" i="2"/>
  <c r="E34" i="2"/>
  <c r="E37" i="2"/>
  <c r="E40" i="2"/>
  <c r="E43" i="2"/>
  <c r="E46" i="2"/>
  <c r="E49" i="2"/>
  <c r="E58" i="2"/>
  <c r="E61" i="2"/>
  <c r="E64" i="2"/>
  <c r="E72" i="2"/>
  <c r="E75" i="2"/>
  <c r="E81" i="2"/>
  <c r="E84" i="2"/>
  <c r="E87" i="2"/>
  <c r="E90" i="2"/>
  <c r="E93" i="2"/>
  <c r="E96" i="2"/>
  <c r="E99" i="2"/>
  <c r="E31" i="2" l="1"/>
  <c r="E9" i="1" s="1"/>
  <c r="E78" i="2"/>
  <c r="E65" i="2"/>
  <c r="E11" i="1" s="1"/>
  <c r="E17" i="2"/>
  <c r="E7" i="1" s="1"/>
  <c r="E18" i="1" l="1"/>
  <c r="E100" i="2"/>
  <c r="E13" i="1" s="1"/>
  <c r="E21" i="1" l="1"/>
  <c r="E19" i="1"/>
  <c r="E20" i="1" s="1"/>
  <c r="E23" i="1" l="1"/>
  <c r="E25" i="1" s="1"/>
  <c r="E27" i="1" s="1"/>
</calcChain>
</file>

<file path=xl/sharedStrings.xml><?xml version="1.0" encoding="utf-8"?>
<sst xmlns="http://schemas.openxmlformats.org/spreadsheetml/2006/main" count="186" uniqueCount="146">
  <si>
    <t>Cena brez DDV</t>
  </si>
  <si>
    <t>I. Preddela</t>
  </si>
  <si>
    <t>EUR/kom</t>
  </si>
  <si>
    <t>EUR</t>
  </si>
  <si>
    <t>1.</t>
  </si>
  <si>
    <t>kpl</t>
  </si>
  <si>
    <t>2.</t>
  </si>
  <si>
    <t>Izdelava elaborata začasne prometne ureditve za čas gradnje. Dobava/najem vse potrebne začasne prometne signalizacije, postavitev, vzdrževanje v skladu z elaboratom začasne prometne ureditve. Po končanih delih mora biti vzpostavljeno prvotno stanje oz. stanje v skladu s projektno dokumentacijo.</t>
  </si>
  <si>
    <t>3.</t>
  </si>
  <si>
    <t>ura</t>
  </si>
  <si>
    <t>4.</t>
  </si>
  <si>
    <t>5.</t>
  </si>
  <si>
    <t>Geotehnični nadzor.
Vrednost obiska vključuje stroške prevoza in urne postavke skladno s tarifo IZS za odgovornega geologa.</t>
  </si>
  <si>
    <t>obisk</t>
  </si>
  <si>
    <t>6.</t>
  </si>
  <si>
    <t>kos</t>
  </si>
  <si>
    <t>7.</t>
  </si>
  <si>
    <t>8.</t>
  </si>
  <si>
    <t>Skupaj:</t>
  </si>
  <si>
    <t>II. Pripravljalna dela</t>
  </si>
  <si>
    <t>Obnova in zavarovanje zakoličbe osi trase ostale javne ceste v ravninskem terenu</t>
  </si>
  <si>
    <t>km</t>
  </si>
  <si>
    <t>Postavitev in zavarovanje prečnega profila nasipa v ravninskem terenu</t>
  </si>
  <si>
    <t xml:space="preserve">Zakoličba in izvedba profilov za lesene pilote v morju globine 2,00 m – 4,5 m. Delo s pomočjo plovnega objekta in potapljačev. </t>
  </si>
  <si>
    <t>m</t>
  </si>
  <si>
    <t>m3</t>
  </si>
  <si>
    <t>III. Izvedba nasipa</t>
  </si>
  <si>
    <t>m2</t>
  </si>
  <si>
    <t>Izdelava, dobava in montaža posedalnih plošč za ugotavljanje posedkov med gradnjo. V ceni je zajet posnetek posedališč plošč pred pričetkom nasipavanja, med nasipavanjem in po končanem nasipavanju.</t>
  </si>
  <si>
    <t>kom</t>
  </si>
  <si>
    <t>9.</t>
  </si>
  <si>
    <t>10.</t>
  </si>
  <si>
    <t>11.</t>
  </si>
  <si>
    <t>Obnova in zavarovanje zakoličbe trase komunalnih vodov v ravninskem terenu</t>
  </si>
  <si>
    <t>Postavitev in zavarovanje prečnega profila za komunalne vode v ravninskem terenu</t>
  </si>
  <si>
    <t>Planiranje dna gradbene jame v naklonu kanalizacije s točnostjo +-3 cm</t>
  </si>
  <si>
    <t>Čiščenje in izpiranje kanala</t>
  </si>
  <si>
    <t>m1</t>
  </si>
  <si>
    <t>1. Preddela</t>
  </si>
  <si>
    <r>
      <t>o</t>
    </r>
    <r>
      <rPr>
        <sz val="7"/>
        <color indexed="8"/>
        <rFont val="Times New Roman"/>
        <family val="1"/>
        <charset val="238"/>
      </rPr>
      <t xml:space="preserve">   </t>
    </r>
    <r>
      <rPr>
        <sz val="11"/>
        <color indexed="8"/>
        <rFont val="Arial"/>
        <family val="2"/>
        <charset val="238"/>
      </rPr>
      <t>Upoštevati je potrebno zaščito vseh obstoječih komunalnih naprav in objektov v skladu z navodili pristojnih upravljavcev. Če je potrebna začasna prestavitev vodov in naprav ali prevezava, je potrebno stroške vključiti v ceno.</t>
    </r>
  </si>
  <si>
    <r>
      <t>o</t>
    </r>
    <r>
      <rPr>
        <sz val="7"/>
        <color indexed="8"/>
        <rFont val="Times New Roman"/>
        <family val="1"/>
        <charset val="238"/>
      </rPr>
      <t xml:space="preserve">   </t>
    </r>
    <r>
      <rPr>
        <sz val="11"/>
        <color indexed="8"/>
        <rFont val="Arial"/>
        <family val="2"/>
        <charset val="238"/>
      </rPr>
      <t>Skladno z veljavno Uredbo o zagotavljanju varnosti in zdravja pri delu na začasnih in premičnih gradbiščih je potrebno zagotoviti varnost pri delu na gradbišču.</t>
    </r>
  </si>
  <si>
    <r>
      <t>o</t>
    </r>
    <r>
      <rPr>
        <sz val="7"/>
        <color indexed="8"/>
        <rFont val="Times New Roman"/>
        <family val="1"/>
        <charset val="238"/>
      </rPr>
      <t xml:space="preserve">   </t>
    </r>
    <r>
      <rPr>
        <sz val="11"/>
        <color indexed="8"/>
        <rFont val="Arial"/>
        <family val="2"/>
        <charset val="238"/>
      </rPr>
      <t>Gradbišče je potrebno čistiti sproti, po končanih delih je potrebno gradbišče in tangirano območje očistiti, odpeljati morebitne viške materiala ter vzpostavit teren v prvotno stanje oz. urediti v skladu s projektom.</t>
    </r>
  </si>
  <si>
    <r>
      <t>o</t>
    </r>
    <r>
      <rPr>
        <sz val="7"/>
        <color indexed="8"/>
        <rFont val="Times New Roman"/>
        <family val="1"/>
        <charset val="238"/>
      </rPr>
      <t xml:space="preserve">   </t>
    </r>
    <r>
      <rPr>
        <sz val="11"/>
        <color indexed="8"/>
        <rFont val="Arial"/>
        <family val="2"/>
        <charset val="238"/>
      </rPr>
      <t>Zagotoviti in plačati je potrebno projektantski nadzor, ki se ga ovrednoti skladno s tarifo IZS za odgovornega vodjo projekta.</t>
    </r>
  </si>
  <si>
    <r>
      <t>o</t>
    </r>
    <r>
      <rPr>
        <sz val="7"/>
        <color indexed="8"/>
        <rFont val="Times New Roman"/>
        <family val="1"/>
        <charset val="238"/>
      </rPr>
      <t xml:space="preserve">   </t>
    </r>
    <r>
      <rPr>
        <sz val="11"/>
        <color indexed="8"/>
        <rFont val="Arial"/>
        <family val="2"/>
        <charset val="238"/>
      </rPr>
      <t>Pridobiti vse potrebne teste ponudnikov in na objektu, ateste, izjave, dokumente za uspešno opravljen tehnični pregled in poravnati stroške, ki so pri tem nastali.</t>
    </r>
  </si>
  <si>
    <r>
      <t>o</t>
    </r>
    <r>
      <rPr>
        <sz val="7"/>
        <color indexed="8"/>
        <rFont val="Times New Roman"/>
        <family val="1"/>
        <charset val="238"/>
      </rPr>
      <t xml:space="preserve">   </t>
    </r>
    <r>
      <rPr>
        <sz val="11"/>
        <color indexed="8"/>
        <rFont val="Arial"/>
        <family val="2"/>
        <charset val="238"/>
      </rPr>
      <t>Izvajalec mora v času gradnje na gradbišču zagotoviti opremljen kontejner za potrebe naročnika in nadzorne službe (ustrezno hlajen/ogrevan).</t>
    </r>
  </si>
  <si>
    <t>2. Zemeljska dela</t>
  </si>
  <si>
    <r>
      <t>o</t>
    </r>
    <r>
      <rPr>
        <sz val="7"/>
        <color indexed="8"/>
        <rFont val="Times New Roman"/>
        <family val="1"/>
        <charset val="238"/>
      </rPr>
      <t xml:space="preserve">   </t>
    </r>
    <r>
      <rPr>
        <sz val="11"/>
        <color indexed="8"/>
        <rFont val="Arial"/>
        <family val="2"/>
        <charset val="238"/>
      </rPr>
      <t>Ponudnik mora pregledati projektno dokumentacijo in za kalkulacijo cene za posamezno postavko upoštevati vsa določila navedena v projektni dokumentaciji oziroma tehničnem poročilu k popisu del.</t>
    </r>
  </si>
  <si>
    <r>
      <t>o</t>
    </r>
    <r>
      <rPr>
        <sz val="7"/>
        <color indexed="8"/>
        <rFont val="Times New Roman"/>
        <family val="1"/>
        <charset val="238"/>
      </rPr>
      <t xml:space="preserve">   </t>
    </r>
    <r>
      <rPr>
        <sz val="11"/>
        <color indexed="8"/>
        <rFont val="Arial"/>
        <family val="2"/>
        <charset val="238"/>
      </rPr>
      <t>Izkope, odvoze, zasipe, nasipe se obračunava v raščenem stanju. Ponudnik sam upošteva faktor razrahljivosti.</t>
    </r>
  </si>
  <si>
    <r>
      <t>o</t>
    </r>
    <r>
      <rPr>
        <sz val="7"/>
        <color indexed="8"/>
        <rFont val="Times New Roman"/>
        <family val="1"/>
        <charset val="238"/>
      </rPr>
      <t xml:space="preserve">   </t>
    </r>
    <r>
      <rPr>
        <sz val="11"/>
        <color indexed="8"/>
        <rFont val="Arial"/>
        <family val="2"/>
        <charset val="238"/>
      </rPr>
      <t>Redno je potrebno dostavljati dokazila o primernem deponiranju odvečnega materiala, ki nastane pri gradbenem delu, na lokacijo za predelavo gradbenih materialov naročniku ali nadzornemu organu naročnika – kot prilogo situacijam.</t>
    </r>
  </si>
  <si>
    <r>
      <t>o</t>
    </r>
    <r>
      <rPr>
        <sz val="7"/>
        <color indexed="8"/>
        <rFont val="Times New Roman"/>
        <family val="1"/>
        <charset val="238"/>
      </rPr>
      <t xml:space="preserve">   </t>
    </r>
    <r>
      <rPr>
        <sz val="11"/>
        <color indexed="8"/>
        <rFont val="Arial"/>
        <family val="2"/>
        <charset val="238"/>
      </rPr>
      <t>Upoštevati strošek prisotnosti geomehanika pri izkopih.</t>
    </r>
  </si>
  <si>
    <r>
      <t>o</t>
    </r>
    <r>
      <rPr>
        <sz val="7"/>
        <color indexed="8"/>
        <rFont val="Times New Roman"/>
        <family val="1"/>
        <charset val="238"/>
      </rPr>
      <t xml:space="preserve">   </t>
    </r>
    <r>
      <rPr>
        <sz val="11"/>
        <color indexed="8"/>
        <rFont val="Arial"/>
        <family val="2"/>
        <charset val="238"/>
      </rPr>
      <t>Morebitne potrebne meritve in atesti po pogojih geomehanskega nadzora, oziroma skladno s posebnimi tehničnimi pogoji (PTP)</t>
    </r>
  </si>
  <si>
    <r>
      <t>o</t>
    </r>
    <r>
      <rPr>
        <sz val="7"/>
        <color indexed="8"/>
        <rFont val="Times New Roman"/>
        <family val="1"/>
        <charset val="238"/>
      </rPr>
      <t xml:space="preserve">   </t>
    </r>
    <r>
      <rPr>
        <sz val="11"/>
        <color indexed="8"/>
        <rFont val="Arial"/>
        <family val="2"/>
        <charset val="238"/>
      </rPr>
      <t>Odstranitev vseh ovir, na katere se pri delu naleti, razen ovir, ki so kulturnozgodovinskega  pomena.</t>
    </r>
  </si>
  <si>
    <r>
      <t>o</t>
    </r>
    <r>
      <rPr>
        <sz val="7"/>
        <color indexed="8"/>
        <rFont val="Times New Roman"/>
        <family val="1"/>
        <charset val="238"/>
      </rPr>
      <t xml:space="preserve">   </t>
    </r>
    <r>
      <rPr>
        <sz val="11"/>
        <color indexed="8"/>
        <rFont val="Arial"/>
        <family val="2"/>
        <charset val="238"/>
      </rPr>
      <t>Stroške evidentiranja in sondiranja  komunalnih inštalacij po pogojih soglasodajalcev.</t>
    </r>
  </si>
  <si>
    <r>
      <t>o</t>
    </r>
    <r>
      <rPr>
        <sz val="7"/>
        <color indexed="8"/>
        <rFont val="Times New Roman"/>
        <family val="1"/>
        <charset val="238"/>
      </rPr>
      <t xml:space="preserve">   </t>
    </r>
    <r>
      <rPr>
        <sz val="11"/>
        <color indexed="8"/>
        <rFont val="Arial"/>
        <family val="2"/>
        <charset val="238"/>
      </rPr>
      <t>Črpanje vode iz gradbene jame.</t>
    </r>
  </si>
  <si>
    <r>
      <t>o</t>
    </r>
    <r>
      <rPr>
        <sz val="7"/>
        <color indexed="8"/>
        <rFont val="Times New Roman"/>
        <family val="1"/>
        <charset val="238"/>
      </rPr>
      <t xml:space="preserve">   </t>
    </r>
    <r>
      <rPr>
        <sz val="11"/>
        <color indexed="8"/>
        <rFont val="Arial"/>
        <family val="2"/>
        <charset val="238"/>
      </rPr>
      <t>Razpiranje jarka po potrebi.</t>
    </r>
  </si>
  <si>
    <r>
      <t>o</t>
    </r>
    <r>
      <rPr>
        <sz val="7"/>
        <color indexed="8"/>
        <rFont val="Times New Roman"/>
        <family val="1"/>
        <charset val="238"/>
      </rPr>
      <t xml:space="preserve">   </t>
    </r>
    <r>
      <rPr>
        <sz val="11"/>
        <color indexed="8"/>
        <rFont val="Arial"/>
        <family val="2"/>
        <charset val="238"/>
      </rPr>
      <t>Redna kontrola kakovosti vgrajenih materialov oz. izvedenih del (zbitost, ravnost, tesnost, trdnost....)</t>
    </r>
  </si>
  <si>
    <r>
      <t>o</t>
    </r>
    <r>
      <rPr>
        <sz val="7"/>
        <color indexed="8"/>
        <rFont val="Times New Roman"/>
        <family val="1"/>
        <charset val="238"/>
      </rPr>
      <t xml:space="preserve">   </t>
    </r>
    <r>
      <rPr>
        <sz val="11"/>
        <color indexed="8"/>
        <rFont val="Arial"/>
        <family val="2"/>
        <charset val="238"/>
      </rPr>
      <t>Strošek prisotnosti strokovnega sodelavca zavoda za varstvo kulturne dediščine Slovenije, če je gradnja v zaščitenem območju ali je v območju gradbišča vsaj ena točka kulturnozgodovinskega  pomena.</t>
    </r>
  </si>
  <si>
    <r>
      <t>o</t>
    </r>
    <r>
      <rPr>
        <sz val="7"/>
        <color indexed="8"/>
        <rFont val="Times New Roman"/>
        <family val="1"/>
        <charset val="238"/>
      </rPr>
      <t xml:space="preserve">   </t>
    </r>
    <r>
      <rPr>
        <sz val="11"/>
        <color indexed="8"/>
        <rFont val="Arial"/>
        <family val="2"/>
        <charset val="238"/>
      </rPr>
      <t>Ponudnik mora za vsako traso ceste, kanalizacije, cevovoda ipd. posebej ugotoviti kategorijo zemljine in na osnovi tega podati ponudbeno ceno za izkope v različnih kategorijah zemljine (III. , IV. In V. kategorija).</t>
    </r>
  </si>
  <si>
    <r>
      <t>o </t>
    </r>
    <r>
      <rPr>
        <sz val="11"/>
        <color indexed="8"/>
        <rFont val="Arial"/>
        <family val="2"/>
        <charset val="238"/>
      </rPr>
      <t>V cenah za vsa zemeljska dela, npr. pri izkopih, zasipih, planiranju dna jarkov ali posteljice, itd. je potrebno v postavki strojnih del (npr. pri izkopu, zasipu, planiranju, itd.) poleg strojnih del upoštevati ustrezno količino ročnega dela.</t>
    </r>
  </si>
  <si>
    <t>3. Gradbena in montažna dela</t>
  </si>
  <si>
    <r>
      <t>o</t>
    </r>
    <r>
      <rPr>
        <sz val="7"/>
        <color indexed="8"/>
        <rFont val="Times New Roman"/>
        <family val="1"/>
        <charset val="238"/>
      </rPr>
      <t xml:space="preserve">   </t>
    </r>
    <r>
      <rPr>
        <sz val="11"/>
        <color indexed="8"/>
        <rFont val="Arial"/>
        <family val="2"/>
        <charset val="238"/>
      </rPr>
      <t>Kontrola kakovosti vseh vgrajenih materialov, predložitev atestov skladno s predpisi.</t>
    </r>
  </si>
  <si>
    <r>
      <t>o</t>
    </r>
    <r>
      <rPr>
        <sz val="7"/>
        <color indexed="8"/>
        <rFont val="Times New Roman"/>
        <family val="1"/>
        <charset val="238"/>
      </rPr>
      <t xml:space="preserve">   </t>
    </r>
    <r>
      <rPr>
        <sz val="11"/>
        <color indexed="8"/>
        <rFont val="Arial"/>
        <family val="2"/>
        <charset val="238"/>
      </rPr>
      <t>Pri izvedbi kanalizacije je potrebno izvesti tlačni preizkus, s polnjenjem vode, z uporabo registriranega manometra ter izdajo potrdila za vse cevovode.</t>
    </r>
  </si>
  <si>
    <r>
      <t>o</t>
    </r>
    <r>
      <rPr>
        <sz val="7"/>
        <color indexed="8"/>
        <rFont val="Times New Roman"/>
        <family val="1"/>
        <charset val="238"/>
      </rPr>
      <t xml:space="preserve">   </t>
    </r>
    <r>
      <rPr>
        <sz val="11"/>
        <color indexed="8"/>
        <rFont val="Arial"/>
        <family val="2"/>
        <charset val="238"/>
      </rPr>
      <t>Pri izvedbi vodovoda je po končanju vgradnje potrebno izpiranje, dezinfekcija, predložitev dokazil in izvidov analiz (bakterioloških in kemijskih) vzorcev vode, z ocenami ustreznosti in potrdili s strani izvajalca, ki ima veljavno pooblastilo Ministrstva za zdravstvo.</t>
    </r>
  </si>
  <si>
    <r>
      <t>o</t>
    </r>
    <r>
      <rPr>
        <sz val="7"/>
        <color indexed="8"/>
        <rFont val="Times New Roman"/>
        <family val="1"/>
        <charset val="238"/>
      </rPr>
      <t xml:space="preserve">   </t>
    </r>
    <r>
      <rPr>
        <sz val="11"/>
        <color indexed="8"/>
        <rFont val="Arial"/>
        <family val="2"/>
        <charset val="238"/>
      </rPr>
      <t>Potrebno je izdelati geodetski posnetek za kataster komunalnih naprav (KKN).</t>
    </r>
  </si>
  <si>
    <r>
      <t>o</t>
    </r>
    <r>
      <rPr>
        <sz val="7"/>
        <color indexed="8"/>
        <rFont val="Times New Roman"/>
        <family val="1"/>
        <charset val="238"/>
      </rPr>
      <t xml:space="preserve">   </t>
    </r>
    <r>
      <rPr>
        <sz val="11"/>
        <color indexed="8"/>
        <rFont val="Arial"/>
        <family val="2"/>
        <charset val="238"/>
      </rPr>
      <t>Upoštevati strošek vseh pomožnih del – postavitev notranjih zidarskih odrov do višine 4 m, premostitev, dobava in namestitev opozorilnega traka ob vgradnji kanalizacij po vsej dolžini izkopanega kanala itd, ki so obravnavane v projektu.</t>
    </r>
  </si>
  <si>
    <r>
      <t>o</t>
    </r>
    <r>
      <rPr>
        <sz val="7"/>
        <color indexed="8"/>
        <rFont val="Times New Roman"/>
        <family val="1"/>
        <charset val="238"/>
      </rPr>
      <t xml:space="preserve">   </t>
    </r>
    <r>
      <rPr>
        <sz val="11"/>
        <color indexed="8"/>
        <rFont val="Arial"/>
        <family val="2"/>
        <charset val="238"/>
      </rPr>
      <t>Strošek vseh pomožnih gradbenih del za izvedbo montažnih del strojnih in elektro instalacij po projektu.</t>
    </r>
  </si>
  <si>
    <r>
      <t>o</t>
    </r>
    <r>
      <rPr>
        <sz val="7"/>
        <color indexed="8"/>
        <rFont val="Times New Roman"/>
        <family val="1"/>
        <charset val="238"/>
      </rPr>
      <t xml:space="preserve">   </t>
    </r>
    <r>
      <rPr>
        <sz val="11"/>
        <color indexed="8"/>
        <rFont val="Arial"/>
        <family val="2"/>
        <charset val="238"/>
      </rPr>
      <t>Strošek vseh meritev, prevozov, drobnega materiala, transportnih stroškov in podobno.</t>
    </r>
  </si>
  <si>
    <r>
      <t>o</t>
    </r>
    <r>
      <rPr>
        <sz val="7"/>
        <color indexed="8"/>
        <rFont val="Times New Roman"/>
        <family val="1"/>
        <charset val="238"/>
      </rPr>
      <t xml:space="preserve">   </t>
    </r>
    <r>
      <rPr>
        <sz val="11"/>
        <color indexed="8"/>
        <rFont val="Arial"/>
        <family val="2"/>
        <charset val="238"/>
      </rPr>
      <t>Strošek zapiranj, izklopov, ponovnih vklopov, meritev in poskusnega delovanja vodov.</t>
    </r>
  </si>
  <si>
    <r>
      <t>o</t>
    </r>
    <r>
      <rPr>
        <sz val="7"/>
        <color indexed="8"/>
        <rFont val="Times New Roman"/>
        <family val="1"/>
        <charset val="238"/>
      </rPr>
      <t xml:space="preserve">   </t>
    </r>
    <r>
      <rPr>
        <sz val="11"/>
        <color indexed="8"/>
        <rFont val="Arial"/>
        <family val="2"/>
        <charset val="238"/>
      </rPr>
      <t>Strošek prisotnosti statika v primeru sprememb projekta na gradbišču.</t>
    </r>
  </si>
  <si>
    <r>
      <t>o</t>
    </r>
    <r>
      <rPr>
        <sz val="7"/>
        <color indexed="8"/>
        <rFont val="Times New Roman"/>
        <family val="1"/>
        <charset val="238"/>
      </rPr>
      <t xml:space="preserve">   </t>
    </r>
    <r>
      <rPr>
        <sz val="11"/>
        <color indexed="8"/>
        <rFont val="Arial"/>
        <family val="2"/>
        <charset val="238"/>
      </rPr>
      <t>Spremembe nastale med gradnjo je potrebno dokumentirati in redno sporočati nadzorniku in projektantu za potrebe izdelave projekta izvedenih del in s tem omogočiti pravočasno izdelavo projekta izvedenih del (PID).</t>
    </r>
  </si>
  <si>
    <r>
      <t>o</t>
    </r>
    <r>
      <rPr>
        <sz val="7"/>
        <color indexed="8"/>
        <rFont val="Times New Roman"/>
        <family val="1"/>
        <charset val="238"/>
      </rPr>
      <t xml:space="preserve">   </t>
    </r>
    <r>
      <rPr>
        <sz val="11"/>
        <color indexed="8"/>
        <rFont val="Arial"/>
        <family val="2"/>
        <charset val="238"/>
      </rPr>
      <t>Potrebne ali zahtevane meritve elektroinstalacij in strojnih instalacij.</t>
    </r>
  </si>
  <si>
    <r>
      <t>o</t>
    </r>
    <r>
      <rPr>
        <sz val="7"/>
        <color indexed="8"/>
        <rFont val="Times New Roman"/>
        <family val="1"/>
        <charset val="238"/>
      </rPr>
      <t xml:space="preserve">   </t>
    </r>
    <r>
      <rPr>
        <sz val="11"/>
        <color indexed="8"/>
        <rFont val="Arial"/>
        <family val="2"/>
        <charset val="238"/>
      </rPr>
      <t>Morebitne potrebne meritve hrupa v okolju ter meritve vplivov na okolje,  ki jih izvede pooblaščeni zavod.</t>
    </r>
  </si>
  <si>
    <r>
      <t>o</t>
    </r>
    <r>
      <rPr>
        <sz val="7"/>
        <color indexed="8"/>
        <rFont val="Times New Roman"/>
        <family val="1"/>
        <charset val="238"/>
      </rPr>
      <t xml:space="preserve">   </t>
    </r>
    <r>
      <rPr>
        <sz val="11"/>
        <color indexed="8"/>
        <rFont val="Arial"/>
        <family val="2"/>
        <charset val="238"/>
      </rPr>
      <t>Morebitni odklopi ali preusmeritve vseh komunalnih vodov, ki se vežejo na objekt.</t>
    </r>
  </si>
  <si>
    <r>
      <t>o</t>
    </r>
    <r>
      <rPr>
        <sz val="7"/>
        <color indexed="8"/>
        <rFont val="Times New Roman"/>
        <family val="1"/>
        <charset val="238"/>
      </rPr>
      <t xml:space="preserve">   </t>
    </r>
    <r>
      <rPr>
        <sz val="11"/>
        <color indexed="8"/>
        <rFont val="Arial"/>
        <family val="2"/>
        <charset val="238"/>
      </rPr>
      <t>Vzpostavitev priklopov sosednjih objektov na komunalne vode, če se zaradi odklopa objekta prekine povezava.</t>
    </r>
  </si>
  <si>
    <t>4. Pri kalkulaciji cen za posamezno postavko mora ponudnik  upoštevati tudi  naslednja dela, ker gredo le  ta v njegovo breme</t>
  </si>
  <si>
    <r>
      <t>o</t>
    </r>
    <r>
      <rPr>
        <sz val="7"/>
        <color indexed="8"/>
        <rFont val="Times New Roman"/>
        <family val="1"/>
        <charset val="238"/>
      </rPr>
      <t xml:space="preserve">   </t>
    </r>
    <r>
      <rPr>
        <sz val="11"/>
        <color indexed="8"/>
        <rFont val="Arial"/>
        <family val="2"/>
        <charset val="238"/>
      </rPr>
      <t>ponudnik mora pregledati projektno dokumentacijo in za kalkulacijo cene za posamezno postavko upoštevati vsa določila navedena v projektni dokumentaciji.</t>
    </r>
  </si>
  <si>
    <r>
      <t>o</t>
    </r>
    <r>
      <rPr>
        <sz val="7"/>
        <color indexed="8"/>
        <rFont val="Times New Roman"/>
        <family val="1"/>
        <charset val="238"/>
      </rPr>
      <t xml:space="preserve">   </t>
    </r>
    <r>
      <rPr>
        <sz val="11"/>
        <color indexed="8"/>
        <rFont val="Arial"/>
        <family val="2"/>
        <charset val="238"/>
      </rPr>
      <t>ponudnik mora proučiti način izvajanja izkopov in v varnostnem načrtu opredeliti tehnologijo izkopov skladno z veljavnimi predpisi o varstvu pri delu, kot je opiranje (vključno s projektom oziroma statičnim izračunom opiranja), nakloni, razširitve itd. </t>
    </r>
  </si>
  <si>
    <r>
      <t>o</t>
    </r>
    <r>
      <rPr>
        <sz val="7"/>
        <color indexed="8"/>
        <rFont val="Times New Roman"/>
        <family val="1"/>
        <charset val="238"/>
      </rPr>
      <t xml:space="preserve">   </t>
    </r>
    <r>
      <rPr>
        <sz val="11"/>
        <color indexed="8"/>
        <rFont val="Arial"/>
        <family val="2"/>
        <charset val="238"/>
      </rPr>
      <t>Upoštevati stroške izdelave geodetskega posnetka izvedenih del in predaja katastra komunalnih naprav naročniku ter elaborata za zbirni kataster GJI po pogodbi.</t>
    </r>
  </si>
  <si>
    <r>
      <t>o</t>
    </r>
    <r>
      <rPr>
        <sz val="7"/>
        <color indexed="8"/>
        <rFont val="Times New Roman"/>
        <family val="1"/>
        <charset val="238"/>
      </rPr>
      <t xml:space="preserve">   </t>
    </r>
    <r>
      <rPr>
        <sz val="11"/>
        <color indexed="8"/>
        <rFont val="Arial"/>
        <family val="2"/>
        <charset val="238"/>
      </rPr>
      <t>Zagotoviti stroške izdelave projekta izvedenih del (PID). Dokumentacija mora biti skladna z navodili  upravljavcev (izdelava načrta za operativne potrebe vzdrževalne službe upravljavca, ki vključuje evidentiranje in dokumentiranje sprememb - odstopanja od projekta).</t>
    </r>
  </si>
  <si>
    <r>
      <t>o</t>
    </r>
    <r>
      <rPr>
        <sz val="7"/>
        <color indexed="8"/>
        <rFont val="Times New Roman"/>
        <family val="1"/>
        <charset val="238"/>
      </rPr>
      <t xml:space="preserve">   </t>
    </r>
    <r>
      <rPr>
        <sz val="11"/>
        <color indexed="8"/>
        <rFont val="Arial"/>
        <family val="2"/>
        <charset val="238"/>
      </rPr>
      <t>Strošek vseh potrebnih testov pri ponudniku in na objektu, atestov, izjav in pridobitve potrebnih dokumentov za uspešno opravljen tehnični pregled.</t>
    </r>
  </si>
  <si>
    <r>
      <t>o</t>
    </r>
    <r>
      <rPr>
        <sz val="7"/>
        <color indexed="8"/>
        <rFont val="Times New Roman"/>
        <family val="1"/>
        <charset val="238"/>
      </rPr>
      <t xml:space="preserve">   </t>
    </r>
    <r>
      <rPr>
        <sz val="11"/>
        <color indexed="8"/>
        <rFont val="Arial"/>
        <family val="2"/>
        <charset val="238"/>
      </rPr>
      <t>Kontrola kakovosti vgrajenih materialov oziroma izvedenih del (zbitost, ravnost, tesnost, trdnost…).</t>
    </r>
  </si>
  <si>
    <r>
      <t>o</t>
    </r>
    <r>
      <rPr>
        <sz val="7"/>
        <color indexed="8"/>
        <rFont val="Times New Roman"/>
        <family val="1"/>
        <charset val="238"/>
      </rPr>
      <t xml:space="preserve">   </t>
    </r>
    <r>
      <rPr>
        <sz val="11"/>
        <color indexed="8"/>
        <rFont val="Arial"/>
        <family val="2"/>
        <charset val="238"/>
      </rPr>
      <t>Med gradnjo je potrebno zagotoviti kontrolirano in stalno (po potrebi) odvajanje padavinske, podtalne in izvorne vode ter preprečiti zadrževanje vode in zamakanje raščenih ali nasutih materialov. Stroške za navedena dela je potrebno upoštevati pri ponudbi poleg stroškov začasnih obtokov obstoječega kanalizacijskega sistema.</t>
    </r>
  </si>
  <si>
    <r>
      <t>o</t>
    </r>
    <r>
      <rPr>
        <sz val="7"/>
        <color indexed="8"/>
        <rFont val="Times New Roman"/>
        <family val="1"/>
        <charset val="238"/>
      </rPr>
      <t xml:space="preserve">   </t>
    </r>
    <r>
      <rPr>
        <sz val="11"/>
        <color indexed="8"/>
        <rFont val="Arial"/>
        <family val="2"/>
        <charset val="238"/>
      </rPr>
      <t>Stroške začasne zaščite prekopov po položitvi komunalnih vodov s pustim betonom na javnih cestnih površinah.</t>
    </r>
  </si>
  <si>
    <r>
      <t>o</t>
    </r>
    <r>
      <rPr>
        <sz val="7"/>
        <color indexed="8"/>
        <rFont val="Times New Roman"/>
        <family val="1"/>
        <charset val="238"/>
      </rPr>
      <t xml:space="preserve">   </t>
    </r>
    <r>
      <rPr>
        <sz val="11"/>
        <color indexed="8"/>
        <rFont val="Arial"/>
        <family val="2"/>
        <charset val="238"/>
      </rPr>
      <t>Sprotne geodetske meritve vseh izvedenih del (cevovodi, objekti, križanja), predložitev teh meritev je pogoj za potrditev  izvedenih del v knjigi obračunskih izmer.</t>
    </r>
  </si>
  <si>
    <r>
      <t>o</t>
    </r>
    <r>
      <rPr>
        <sz val="7"/>
        <color indexed="8"/>
        <rFont val="Times New Roman"/>
        <family val="1"/>
        <charset val="238"/>
      </rPr>
      <t xml:space="preserve">   </t>
    </r>
    <r>
      <rPr>
        <sz val="11"/>
        <color indexed="8"/>
        <rFont val="Arial"/>
        <family val="2"/>
        <charset val="238"/>
      </rPr>
      <t>Spremljanje geodetskih meritev izvedenih komunalnih vodov, če so položena v območje posedajočega terena (pred zasipom, po zasipu, po izvlečenju zagatnic) z  obdelavo podatkov.</t>
    </r>
  </si>
  <si>
    <r>
      <t>o</t>
    </r>
    <r>
      <rPr>
        <sz val="7"/>
        <color indexed="8"/>
        <rFont val="Times New Roman"/>
        <family val="1"/>
        <charset val="238"/>
      </rPr>
      <t xml:space="preserve">   </t>
    </r>
    <r>
      <rPr>
        <sz val="11"/>
        <color indexed="8"/>
        <rFont val="Arial"/>
        <family val="2"/>
        <charset val="238"/>
      </rPr>
      <t>Čiščenje in spiranje po izvedbi tlačnih preizkusov cevovodov ter preizkusov vodotesnosti objektov.</t>
    </r>
  </si>
  <si>
    <r>
      <t>o</t>
    </r>
    <r>
      <rPr>
        <sz val="7"/>
        <color indexed="8"/>
        <rFont val="Times New Roman"/>
        <family val="1"/>
        <charset val="238"/>
      </rPr>
      <t xml:space="preserve">   </t>
    </r>
    <r>
      <rPr>
        <sz val="11"/>
        <color indexed="8"/>
        <rFont val="Arial"/>
        <family val="2"/>
        <charset val="238"/>
      </rPr>
      <t>Izvedba preizkusov  tesnosti tangirane komunalne infrastrukture.</t>
    </r>
  </si>
  <si>
    <r>
      <t>o</t>
    </r>
    <r>
      <rPr>
        <sz val="7"/>
        <color indexed="8"/>
        <rFont val="Times New Roman"/>
        <family val="1"/>
        <charset val="238"/>
      </rPr>
      <t xml:space="preserve">   </t>
    </r>
    <r>
      <rPr>
        <sz val="11"/>
        <color indexed="8"/>
        <rFont val="Arial"/>
        <family val="2"/>
        <charset val="238"/>
      </rPr>
      <t>Upoštevati vse stroške ločenega zbiranja, sortiranja in evidentiranja gradbenih odpad-kov, zemeljskega izkopa,  stroške odvoza in predelave le teh, po določilih veljavnega predpisa ter ostale stroške, ki so navedeni v predhodnih delih in zemeljskih delih.</t>
    </r>
  </si>
  <si>
    <r>
      <t>o</t>
    </r>
    <r>
      <rPr>
        <sz val="7"/>
        <color indexed="8"/>
        <rFont val="Times New Roman"/>
        <family val="1"/>
        <charset val="238"/>
      </rPr>
      <t xml:space="preserve">   </t>
    </r>
    <r>
      <rPr>
        <sz val="11"/>
        <color indexed="8"/>
        <rFont val="Arial"/>
        <family val="2"/>
        <charset val="238"/>
      </rPr>
      <t>Posegi na obstoječem vodovodnem sistemu – zapiranje vode v času prevezav, dezinfekcije, izpiranja, meritev itd., obveščanje uporabnikov ter vzpostavitev prvotnega delovnega režima na sistemu po zvedenih posegih (terminsko se izvajajo v dogovoru z upravljalci komunalne infrastrukture).</t>
    </r>
  </si>
  <si>
    <r>
      <t>o</t>
    </r>
    <r>
      <rPr>
        <sz val="7"/>
        <color indexed="8"/>
        <rFont val="Times New Roman"/>
        <family val="1"/>
        <charset val="238"/>
      </rPr>
      <t xml:space="preserve">   </t>
    </r>
    <r>
      <rPr>
        <sz val="11"/>
        <color indexed="8"/>
        <rFont val="Arial"/>
        <family val="2"/>
        <charset val="238"/>
      </rPr>
      <t>Upravljavski nadzor s strani bodočega upravljavca nad izvajanjem montažnih in gradbenih  del.</t>
    </r>
  </si>
  <si>
    <t>5. Zaključna dela</t>
  </si>
  <si>
    <r>
      <t>o</t>
    </r>
    <r>
      <rPr>
        <sz val="7"/>
        <color indexed="8"/>
        <rFont val="Times New Roman"/>
        <family val="1"/>
        <charset val="238"/>
      </rPr>
      <t xml:space="preserve">   </t>
    </r>
    <r>
      <rPr>
        <sz val="11"/>
        <color indexed="8"/>
        <rFont val="Arial"/>
        <family val="2"/>
        <charset val="238"/>
      </rPr>
      <t>Upoštevati stroške izdelave geodetskega posnetka izvedenih del in predaja katastra komunalnih naprav naročniku za vpis v uradne evidence ter en izvod KKN za geodetsko upravo.</t>
    </r>
  </si>
  <si>
    <t>Zasip kanalizacije z izkopno zemljino z urejevanjem po slojih, ter odriv viška materiala v predviden nasip</t>
  </si>
  <si>
    <t xml:space="preserve">Dobava in polaganje betonskih cevi BC DN 1200 mm - SN 5000 N/m2, vključno s slojem drobljenca debeline 30 cm pod cevjo in zasipom do polovice višine cevi </t>
  </si>
  <si>
    <t>Pri določitvi cene za vsako posamezno postavko mora ponudnik upoštevati spodaj navedena dela. V nasprotnem primeru gredo stroški za le-ta v njegovo breme.</t>
  </si>
  <si>
    <r>
      <t>o</t>
    </r>
    <r>
      <rPr>
        <sz val="7"/>
        <color indexed="8"/>
        <rFont val="Times New Roman"/>
        <family val="1"/>
        <charset val="238"/>
      </rPr>
      <t xml:space="preserve">   </t>
    </r>
    <r>
      <rPr>
        <sz val="11"/>
        <color indexed="8"/>
        <rFont val="Arial"/>
        <family val="2"/>
        <charset val="238"/>
      </rPr>
      <t>Pred začetkom gradnje mora izbrani izvajalec preveriti stanje na terenu in v obliki zapisnika ugotoviti obstoječe stanje objektov, ki mejijo na obravnavano območje, druge površine in dostopne poti. Po končanih delih se mora na terenu vzpostaviti prvotno stanje (v skladu s projektom) in odpraviti vse poškodbe nastale med gradnjo na drugih objektih, napravah, površinah in dostopnih poteh. Stanje je potrebno dokumentirati tudi s kamero in dokumentacijo hraniti najmanj do konca garancijskega obdobja ter jo dostaviti naročniku.</t>
    </r>
  </si>
  <si>
    <r>
      <t>o</t>
    </r>
    <r>
      <rPr>
        <sz val="11"/>
        <color indexed="8"/>
        <rFont val="Arial"/>
        <family val="2"/>
        <charset val="1"/>
      </rPr>
      <t xml:space="preserve">   Ponudnik mora predvideti oziroma izbrati tehnologijo gradnje in na podlagi te izbire podati ponudbo za izvedbo projekta. Ponudnik ne sme zaradi spremembe tehnologije gradnje imeti nobenega posebnega zahtevka do investitorja. </t>
    </r>
  </si>
  <si>
    <r>
      <t>o</t>
    </r>
    <r>
      <rPr>
        <sz val="11"/>
        <color indexed="8"/>
        <rFont val="Times New Roman"/>
        <family val="1"/>
        <charset val="238"/>
      </rPr>
      <t>  </t>
    </r>
    <r>
      <rPr>
        <sz val="11"/>
        <color indexed="8"/>
        <rFont val="Arial"/>
        <family val="2"/>
        <charset val="1"/>
      </rPr>
      <t xml:space="preserve">V </t>
    </r>
    <r>
      <rPr>
        <sz val="11"/>
        <color indexed="8"/>
        <rFont val="Arial"/>
        <family val="2"/>
        <charset val="238"/>
      </rPr>
      <t>ponudbeni ceni je potrebno zajeti vse stroške zaščite komunalnih naprav, križanj komunalnih vodov, stroške upravljavcev, vse različne pristojbine, stroške pridobivanj potrebnih soglasij in dovoljenj v okviru prevozov, zaporo cest (občinskih in državnih) in parkirišč, začasne spremembe prometne ureditve, ter ureditev gradbišča z napisno tablo.</t>
    </r>
  </si>
  <si>
    <r>
      <t>o</t>
    </r>
    <r>
      <rPr>
        <sz val="7"/>
        <color indexed="8"/>
        <rFont val="Times New Roman"/>
        <family val="1"/>
        <charset val="238"/>
      </rPr>
      <t xml:space="preserve">   </t>
    </r>
    <r>
      <rPr>
        <sz val="11"/>
        <color indexed="8"/>
        <rFont val="Arial"/>
        <family val="2"/>
        <charset val="238"/>
      </rPr>
      <t>V ponudbeni ceni je potrebno zajeti vse stroške priprave in izvedbe vseh potrebnih začasnih prehodov in dostopov na gradbišče in do sosednjih objektov in območij, če je to potrebno, ter zagotavljanje nemotenega dostopa interventnim vozilom ves čas gradnje za celotno območje, ki se z gradnjo tangira.</t>
    </r>
  </si>
  <si>
    <r>
      <t>o</t>
    </r>
    <r>
      <rPr>
        <sz val="7"/>
        <color indexed="8"/>
        <rFont val="Times New Roman"/>
        <family val="1"/>
        <charset val="238"/>
      </rPr>
      <t xml:space="preserve">   </t>
    </r>
    <r>
      <rPr>
        <sz val="11"/>
        <color indexed="8"/>
        <rFont val="Arial"/>
        <family val="2"/>
        <charset val="238"/>
      </rPr>
      <t>Vse potrebne stroške zavarovanja gradbišča skladno z veljavnimi predpisi, ureditev gradbišča in stroške deponije odvečnega gradbenega materiala.</t>
    </r>
  </si>
  <si>
    <r>
      <t>o</t>
    </r>
    <r>
      <rPr>
        <sz val="7"/>
        <color indexed="8"/>
        <rFont val="Times New Roman"/>
        <family val="1"/>
        <charset val="238"/>
      </rPr>
      <t> </t>
    </r>
    <r>
      <rPr>
        <sz val="11"/>
        <color indexed="8"/>
        <rFont val="Arial"/>
        <family val="2"/>
        <charset val="1"/>
      </rPr>
      <t> Z</t>
    </r>
    <r>
      <rPr>
        <sz val="11"/>
        <color indexed="8"/>
        <rFont val="Arial"/>
        <family val="2"/>
        <charset val="238"/>
      </rPr>
      <t>avarovanje gradbišča za čas gradnje do pridobitve uporabnega dovoljenja in primopredaje objekta s sklenitvijo ustrezne zavarovalne pogodbe pri pooblaščeni zavarovalni družbi.</t>
    </r>
  </si>
  <si>
    <r>
      <t>o</t>
    </r>
    <r>
      <rPr>
        <sz val="7"/>
        <color indexed="8"/>
        <rFont val="Times New Roman"/>
        <family val="1"/>
        <charset val="238"/>
      </rPr>
      <t xml:space="preserve">   </t>
    </r>
    <r>
      <rPr>
        <sz val="11"/>
        <color indexed="8"/>
        <rFont val="Arial"/>
        <family val="2"/>
        <charset val="238"/>
      </rPr>
      <t>Ponudnik mora pri določitvi cene upoštevati za vsako postavko posebej vsa določila navedena v projektni dokumentaciji.</t>
    </r>
  </si>
  <si>
    <r>
      <t>o</t>
    </r>
    <r>
      <rPr>
        <sz val="7"/>
        <color indexed="8"/>
        <rFont val="Times New Roman"/>
        <family val="1"/>
        <charset val="238"/>
      </rPr>
      <t xml:space="preserve">   </t>
    </r>
    <r>
      <rPr>
        <sz val="11"/>
        <color indexed="8"/>
        <rFont val="Arial"/>
        <family val="2"/>
        <charset val="238"/>
      </rPr>
      <t>Zagotoviti obhod ali prehod za pešce in kolesarje okoli ograjenega gradbišča ves čas gradnje.</t>
    </r>
  </si>
  <si>
    <r>
      <t>o</t>
    </r>
    <r>
      <rPr>
        <sz val="7"/>
        <color indexed="8"/>
        <rFont val="Times New Roman"/>
        <family val="1"/>
        <charset val="238"/>
      </rPr>
      <t xml:space="preserve">   </t>
    </r>
    <r>
      <rPr>
        <sz val="11"/>
        <color indexed="8"/>
        <rFont val="Arial"/>
        <family val="2"/>
        <charset val="238"/>
      </rPr>
      <t>Kakovost vgrajenih materialov je potrebno sproti preverjati in po končanih delih predložiti ustrezno dokumentacijo vgrajenih materialov.</t>
    </r>
  </si>
  <si>
    <r>
      <t>o</t>
    </r>
    <r>
      <rPr>
        <sz val="7"/>
        <color indexed="8"/>
        <rFont val="Times New Roman"/>
        <family val="1"/>
        <charset val="238"/>
      </rPr>
      <t xml:space="preserve">   </t>
    </r>
    <r>
      <rPr>
        <sz val="11"/>
        <color indexed="8"/>
        <rFont val="Arial"/>
        <family val="2"/>
        <charset val="238"/>
      </rPr>
      <t>Upoštevani morajo biti stroški vseh pomožnih del (postavitev zidarskih odrov itd.), stroški meritev, prevozov, taks, drobnega materiala…</t>
    </r>
  </si>
  <si>
    <r>
      <t>o</t>
    </r>
    <r>
      <rPr>
        <sz val="7"/>
        <color indexed="8"/>
        <rFont val="Times New Roman"/>
        <family val="1"/>
        <charset val="238"/>
      </rPr>
      <t xml:space="preserve">   </t>
    </r>
    <r>
      <rPr>
        <sz val="11"/>
        <color indexed="8"/>
        <rFont val="Arial"/>
        <family val="2"/>
        <charset val="238"/>
      </rPr>
      <t>Zagotoviti in plačati je potrebno geotehnični nadzor, ki se ga ovrednoti skladno s tarifo IZS.</t>
    </r>
  </si>
  <si>
    <r>
      <t>o</t>
    </r>
    <r>
      <rPr>
        <sz val="7"/>
        <color indexed="8"/>
        <rFont val="Times New Roman"/>
        <family val="1"/>
        <charset val="238"/>
      </rPr>
      <t xml:space="preserve">   </t>
    </r>
    <r>
      <rPr>
        <sz val="11"/>
        <color indexed="8"/>
        <rFont val="Arial"/>
        <family val="2"/>
        <charset val="238"/>
      </rPr>
      <t>Spremembe nastale med gradnjo je potrebno dokumentirati in redno sporočati nadzorniku ter projektantu za potrebe izdelave projekta izvedenih del.</t>
    </r>
  </si>
  <si>
    <r>
      <t>o</t>
    </r>
    <r>
      <rPr>
        <sz val="7"/>
        <color indexed="8"/>
        <rFont val="Times New Roman"/>
        <family val="1"/>
        <charset val="238"/>
      </rPr>
      <t xml:space="preserve">   </t>
    </r>
    <r>
      <rPr>
        <sz val="11"/>
        <color indexed="8"/>
        <rFont val="Arial"/>
        <family val="2"/>
        <charset val="238"/>
      </rPr>
      <t>Zagotoviti sredstva za izdelavo projekta izvedenih del (PID), skladno s predpisi in z navodili upravljavcev infrastrukture, torej vključno z elaborati za vpis infrastrukture v katastre.</t>
    </r>
  </si>
  <si>
    <r>
      <t>o</t>
    </r>
    <r>
      <rPr>
        <sz val="7"/>
        <color indexed="8"/>
        <rFont val="Times New Roman"/>
        <family val="1"/>
        <charset val="238"/>
      </rPr>
      <t xml:space="preserve">   </t>
    </r>
    <r>
      <rPr>
        <sz val="11"/>
        <color indexed="8"/>
        <rFont val="Arial"/>
        <family val="2"/>
        <charset val="238"/>
      </rPr>
      <t>Upoštevati stroške vseh potrebnih meritev (meritev hrupa, mikroklimatske meritve, meritev vgrajenih naprav, itd.), regulacija in nastavitve vključno s poročilom in merilnimi listi ter protokolom nastavljenih vrednosti.</t>
    </r>
  </si>
  <si>
    <r>
      <t>o</t>
    </r>
    <r>
      <rPr>
        <sz val="7"/>
        <color indexed="8"/>
        <rFont val="Times New Roman"/>
        <family val="1"/>
        <charset val="238"/>
      </rPr>
      <t xml:space="preserve">   </t>
    </r>
    <r>
      <rPr>
        <sz val="11"/>
        <color indexed="8"/>
        <rFont val="Arial"/>
        <family val="2"/>
        <charset val="238"/>
      </rPr>
      <t>Pri utrjevanju nevezanih nosilnih slojev (nasipi, zasipi…) je potrebno upoštevati zahtevano zbitost vgrajenih materialov, ki je navedena v projektu.</t>
    </r>
  </si>
  <si>
    <r>
      <t>o</t>
    </r>
    <r>
      <rPr>
        <sz val="11"/>
        <color indexed="8"/>
        <rFont val="Arial"/>
        <family val="2"/>
        <charset val="1"/>
      </rPr>
      <t>   V popisu del niso upoštevane dodatne količine geo-plastične mreže in geotekstila, ki so potrebne zaradi prekrivanja na robovih. Ponudnik mora glede na dobavljive materiale v ceni posamezne postavke upoštevati ustrezno večje količine zaradi prekrivanja skladno s projektom.</t>
    </r>
  </si>
  <si>
    <r>
      <t>o</t>
    </r>
    <r>
      <rPr>
        <sz val="11"/>
        <color indexed="8"/>
        <rFont val="Arial"/>
        <family val="2"/>
        <charset val="1"/>
      </rPr>
      <t xml:space="preserve">   V </t>
    </r>
    <r>
      <rPr>
        <sz val="11"/>
        <color indexed="8"/>
        <rFont val="Arial"/>
        <family val="2"/>
        <charset val="238"/>
      </rPr>
      <t>ponudbeni ceni se upošteva prevoz izkopanega materiala do začasnih deponij oz. na mesta za vgraditev v nasip ter vse notranje transporte vseh materialov.</t>
    </r>
  </si>
  <si>
    <r>
      <t>o</t>
    </r>
    <r>
      <rPr>
        <sz val="7"/>
        <color indexed="8"/>
        <rFont val="Times New Roman"/>
        <family val="1"/>
        <charset val="238"/>
      </rPr>
      <t xml:space="preserve">   </t>
    </r>
    <r>
      <rPr>
        <sz val="11"/>
        <color indexed="8"/>
        <rFont val="Arial"/>
        <family val="2"/>
        <charset val="238"/>
      </rPr>
      <t>Izvajalec sproti izvaja geodetske meritve gradbenih del (višinske kote posameznih objektov kot so komunalna infrastruktura, višine nasipov, itd.). Predložitev teh meritev je pogoj za potrditev izvedenih del v knjigi obračunskih izmer.</t>
    </r>
  </si>
  <si>
    <r>
      <t>o </t>
    </r>
    <r>
      <rPr>
        <sz val="11"/>
        <color indexed="8"/>
        <rFont val="Arial"/>
        <family val="2"/>
        <charset val="238"/>
      </rPr>
      <t>V cenah za vsa dela, ki so v projektu predvidena s plovnega objekta, mora ponudnik predvideti ustrezno količino strojnih in ročnih del na kopnem.</t>
    </r>
  </si>
  <si>
    <r>
      <t>o</t>
    </r>
    <r>
      <rPr>
        <sz val="7"/>
        <color indexed="8"/>
        <rFont val="Times New Roman"/>
        <family val="1"/>
        <charset val="238"/>
      </rPr>
      <t xml:space="preserve">   </t>
    </r>
    <r>
      <rPr>
        <sz val="11"/>
        <color indexed="8"/>
        <rFont val="Arial"/>
        <family val="2"/>
        <charset val="238"/>
      </rPr>
      <t>Vse stroške priprave in izvedbe vseh potrebnih začasnih prehodov in dostopov do in na gradbišče in do sosednjih objektov ter območij, če je to potrebno, ter zagotavljanje nemotenega dostopa interventnim vozilom ves čas gradnje za celotno območje, ki se z gradnjo tangira (dobava, izdelava in namestitev lesenih odrov za prehod pešcev in kolesarjev, ter jeklenih plošč za prehod vozil, dobava in namestitev opozorilnega traka ob vsej dolžini izkopanega kanala).</t>
    </r>
  </si>
  <si>
    <t>Izdelava, dobava in montaža inklinometrov za ugotavljanje posedkov med gradnjo. V ceni je zajet posnetek pred pričetkom nasipavanja, med nasipavanjem in po končanem nasipavanju.</t>
  </si>
  <si>
    <t>Izkop vezljive zemljine III.-IV. ktg za kanalske rove s širino dna 2,00 m do 2,30 m in globine 3,00 m do 4,00 m, vključno z razpiranjem gradbene jame in črpanjem vode iz jame</t>
  </si>
  <si>
    <t>Dobava materiala in izdelava armiranobetonskega jaška min. tlorisnih dim. 2,5 m x 2,5 m globine od 2,5  iz cementnega betona C35/45-XS3, komplet vključno z opažanjem, armiranjem, betoniranjem, LTŽ pokrovom 80/80 nosilnosti 125 kN, podložnim betonom  debeline 10 cm in 30 cm slojem drobljenca d32 ter vsemi potrebnimi deli.
DROBLJENEC 3,07m3
BETON C8/10 0,73 m3
BETON C35/45-XS3: talna plošča 1,56 m3, stena 6,24 m3, zgornja plošča 1,25 m3
vrat 0,33 m3
ARMATURA S500: do fi12 501,52 kg, nad fi12 782,01 kg, mreža 1102,10kg
OPAŽ: talna plošča-enostranski 2,50 m2, stena-dvostranski 48,60 m2, zgornja plošča- enostranski 6,00 m2, vrat-dvostranski 4,40 m2
LESTEV</t>
  </si>
  <si>
    <t>Dobava materiala in izdelava armiranobetonskega jaška min. tlorisnih dim. 4,0 m x 4,0 m globine 2,5 m iz cementnega betona C35/45-XS3, komplet vključno z opažanjem, armiranjem, betoniranjem LTŽ pokrovom 80/80 nosilnosti 125 kN, podložnim betonom  debeline 10 cm in 30 cm slojem drobljenca d32 ter vsemi potrebnimi deli.
DROBLJENEC 6,63m3
BETON C8/10 1,76 m3
BETON C35/45-XS3: talna plošča 4,00 m3, stena 10,29 m3, zgornja plošča 3,20 m3
vrat 0,33 m3
ARMATURA S500: do fi12 677,18 kg, nad fi12 1261,03 kg, mreža 1938,22kg
OPAŽ: talna plošča-enostranski 4,00 m2, stena-dvostranski 81,00 m2, zgornja plošča- enostranski 15,45 m2, vrat-dvostranski 4,40 m2
LESTEV</t>
  </si>
  <si>
    <t>enota</t>
  </si>
  <si>
    <t>Odstranitev obstoječega skalometa s hrambo skal na deponiji za kasnejšo ponovno vgradnjo, vključno s pripravo temeljnih tal za nasip (stopničenje brežine pod obstoječim skalometom)</t>
  </si>
  <si>
    <t>IV. Podaljšanje prepustov meteorne vode</t>
  </si>
  <si>
    <t>št. 12/10-1, marec 2019</t>
  </si>
  <si>
    <t>Izvedba nasipa v morje med izlivom Badaševice in Žusterno - 
2. podetapa: nasip do kote 0,50 in meteorni kanal M2</t>
  </si>
  <si>
    <t>POPIS DEL ZA IZVEDBO OBJEKTA "LN Marina in komunalni privezi v Kopru – 1. etapa I. Faze ureditve manipulativne obalne ploščadi in ureditve komunalne infrastrukture",
2. PODETAPA: NASIP DO KOTE 0,50 IN METEORNI KANAL M2,</t>
  </si>
  <si>
    <t>Vgrajevanje predhodno dostavljenega flišnega materiala z gradbiščne deponije v nasip s komprimiranjem v plasteh po 0,50 m, med obstoječo obalno linijo in na novo postavljenim čelnim nasipom.</t>
  </si>
  <si>
    <t>Cena brez DDV:</t>
  </si>
  <si>
    <t>Nepredvidena dela 10%</t>
  </si>
  <si>
    <t>Znesek z nepredvidenimi deli SKUPAJ:</t>
  </si>
  <si>
    <t>Popust:</t>
  </si>
  <si>
    <t>Cena s popustom brez DDV:</t>
  </si>
  <si>
    <t>DDV:</t>
  </si>
  <si>
    <r>
      <t>Dobava in polaganje filternega geosintetika 400g/m</t>
    </r>
    <r>
      <rPr>
        <vertAlign val="superscript"/>
        <sz val="10"/>
        <rFont val="Arial"/>
        <family val="2"/>
        <charset val="238"/>
      </rPr>
      <t>2</t>
    </r>
    <r>
      <rPr>
        <sz val="10"/>
        <rFont val="Arial"/>
        <family val="2"/>
        <charset val="238"/>
      </rPr>
      <t xml:space="preserve"> med čelni nasip in zasip iz čistega flišnega materiala. Izvajalec v ponujeni ceni upošteva svojo predpostavljeno tehnologijo vgradnje.</t>
    </r>
  </si>
  <si>
    <t>Dobava in zabijanje lesenih pilotov fi 250,00 mm, dolžine 10,0 m v morsko dno na globini 2,00 - 4,50 m. Vrh pilota na koti cca 1,00 m nad dnom v razmaku 1,00 m osno. Delo s plovnega objekta z asistenco potapljačev. Izvajalec v ponujeni ceni upošteva svojo predpostavljeno tehnologijo vgradnje.</t>
  </si>
  <si>
    <t>Zakoličba in izdelava gradbenih profilov za izvedbo čelnega nasipa. Zakoličba se izvrši pred pričetkom nasipa v morju globine 3,0 - 4,0 m in v fazi zaključevanja nasipa nad koto 0,00 m.n.v.. Delo s plovnega objekta z asistenco potapljačev. Izvajalec v ponujeni ceni upošteva svojo predpostavljeno tehnologijo vgradnje.</t>
  </si>
  <si>
    <t>Dobava in vgrajevanje čistega drobljenca frakcij 60/300 mm. Vgrajevanje s plovnega objekta ob asistenci potapljačev-oblikovanje gabiona ob lesenih pilotih in oblikovanje varovanja čelnega nasipa.. Po končanem oblikovanju gabiona se geosintetik z mrežo (upoštevano v post. 2.) zaviha preko gabiona. Izvajalec v ponujeni ceni upošteva svojo predpostavljeno tehnologijo vgradnje.</t>
  </si>
  <si>
    <t>Dobava in vgrajevanje čistega drobljenca frakcij 30/100 mm. V ceni je zajeto vgrajevanje in oblikovanje čelnega nasipa v projektiranih naklonih s točnostjo predvideno v projektu. Izvajalec v ponujeni ceni upošteva svojo predpostavljeno tehnologijo vgradnje. Obračun po dejansko vgrajenih količinah.</t>
  </si>
  <si>
    <t>Dobava in položitev novega skalometa iz skal teže 1200 kg na novi čelni nasip. Skalomet se polaga vzporedno z gradnjo in formiranjem čelnega nasipa, kot je opisnao v postavki 9..</t>
  </si>
  <si>
    <t>Preložitev skranjenega obstoječega skalometa na novi čelni nasip. Skalomet se na obstoječi lokaciji naloži na tovornjak ter transportira in zloži na novi nasip. Skalomet se polaga vzporedno z gradnjo in formiranjem čelnega nasipa. Izvajalec v ponujeni ceni upošteva svojo predpostavljeno tehnologijo vgradnje.</t>
  </si>
  <si>
    <t>Dobava in izdelava iztočne glave iz armiranega betona C35/45-XS3 na kanalu fi 1200 mm, vključno z opažanjem, armiranjem betoniranjem in vsemi manjšimi deli.
DROBLJENEC 3,36m3
BETON C35/45-XS3: talna plošča 3,11 m3, stranska stena (2x) 1,52 m3, čelna stena 1,56 m3
ARMATURA S500: do fi12 372,11 kg, nad fi12 279,99 kg, mreža 473,10kg
OPAŽ: talna plošča-enostranski 3,87 m2, čelna stena (2x)-dvostranski 12,13 m2, stranska stena-dvostranski 14,00 m2
Izvajalec v ponujeni ceni upošteva svojo predpostavljeno tehnologijo gradnje.</t>
  </si>
  <si>
    <r>
      <t>Dobava in vgradnja kombinirane (kompozitne) geo-plastične armaturne mreže natezne trdnosti vsaj 120/120 kN/m in geosintetika ustrezne gostote, ki preprečuje preboj nasipnega materiala (kot npr. NAUE Combigrid ali Geolon PET). Na morski strani (ob pilotih) je kompozit zavihan nazaj, tako da tvori gabion cca 2m</t>
    </r>
    <r>
      <rPr>
        <vertAlign val="superscript"/>
        <sz val="10"/>
        <rFont val="Arial"/>
        <family val="2"/>
        <charset val="238"/>
      </rPr>
      <t>3</t>
    </r>
    <r>
      <rPr>
        <sz val="10"/>
        <rFont val="Arial"/>
        <family val="2"/>
        <charset val="238"/>
      </rPr>
      <t>/m.  Kompozit se fiksira na pilotih. Delo s plovnega objekta z asistenco potapljačev. Na kopenski strani je kompozit sidran v brežino z dvema sidroma na m</t>
    </r>
    <r>
      <rPr>
        <vertAlign val="superscript"/>
        <sz val="10"/>
        <rFont val="Arial"/>
        <family val="2"/>
        <charset val="238"/>
      </rPr>
      <t>2</t>
    </r>
    <r>
      <rPr>
        <sz val="10"/>
        <rFont val="Arial"/>
        <family val="2"/>
        <charset val="238"/>
      </rPr>
      <t>. Izvajalec v ponujeni ceni upošteva svojo predpostavljeno tehnologijo vgradnje.</t>
    </r>
  </si>
  <si>
    <t>Projektantski nadzor. 
Vrednost urne postavke je določena skladno s tarifo IZS za odgovornega vodjo projekta.</t>
  </si>
  <si>
    <t>SKUPNA REKAPITULACIJA</t>
  </si>
  <si>
    <t xml:space="preserve">Skupaj </t>
  </si>
  <si>
    <t>skupaj z DDV:</t>
  </si>
  <si>
    <t xml:space="preserve">Izvedba 2. podetape 1.etape I.faze objekta »LN Marina in komunalni privezi v Kopru – ureditev manipulativne obalne ploščadi in ureditev komunalne infrastrukture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</si>
</sst>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424];\-#,##0.00\ [$€-424]"/>
    <numFmt numFmtId="165" formatCode="#,##0.00\ _S_I_T"/>
    <numFmt numFmtId="166" formatCode="#,##0.00\ &quot;€&quot;"/>
  </numFmts>
  <fonts count="16" x14ac:knownFonts="1">
    <font>
      <sz val="10"/>
      <name val="Arial"/>
      <family val="2"/>
      <charset val="238"/>
    </font>
    <font>
      <b/>
      <sz val="12"/>
      <name val="Arial"/>
      <family val="2"/>
      <charset val="238"/>
    </font>
    <font>
      <b/>
      <sz val="10"/>
      <name val="Arial"/>
      <family val="2"/>
      <charset val="238"/>
    </font>
    <font>
      <vertAlign val="superscript"/>
      <sz val="10"/>
      <name val="Arial"/>
      <family val="2"/>
      <charset val="238"/>
    </font>
    <font>
      <b/>
      <sz val="14"/>
      <color indexed="8"/>
      <name val="Arial"/>
      <family val="2"/>
      <charset val="238"/>
    </font>
    <font>
      <sz val="11"/>
      <color indexed="8"/>
      <name val="Arial"/>
      <family val="2"/>
      <charset val="238"/>
    </font>
    <font>
      <b/>
      <sz val="11"/>
      <color indexed="8"/>
      <name val="Arial"/>
      <family val="2"/>
      <charset val="238"/>
    </font>
    <font>
      <sz val="11"/>
      <color indexed="8"/>
      <name val="Courier New"/>
      <family val="3"/>
      <charset val="238"/>
    </font>
    <font>
      <sz val="7"/>
      <color indexed="8"/>
      <name val="Times New Roman"/>
      <family val="1"/>
      <charset val="238"/>
    </font>
    <font>
      <b/>
      <sz val="10"/>
      <color indexed="8"/>
      <name val="Arial"/>
      <family val="2"/>
      <charset val="238"/>
    </font>
    <font>
      <sz val="11"/>
      <color indexed="8"/>
      <name val="Arial"/>
      <family val="2"/>
      <charset val="1"/>
    </font>
    <font>
      <sz val="11"/>
      <color indexed="8"/>
      <name val="Times New Roman"/>
      <family val="1"/>
      <charset val="238"/>
    </font>
    <font>
      <sz val="10"/>
      <color indexed="8"/>
      <name val="Arial"/>
      <family val="2"/>
      <charset val="238"/>
    </font>
    <font>
      <sz val="14"/>
      <color indexed="8"/>
      <name val="Arial"/>
      <family val="2"/>
      <charset val="238"/>
    </font>
    <font>
      <sz val="14"/>
      <name val="Arial"/>
      <family val="2"/>
      <charset val="238"/>
    </font>
    <font>
      <b/>
      <sz val="14"/>
      <name val="Times New Roman"/>
      <family val="1"/>
      <charset val="23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65">
    <xf numFmtId="0" fontId="0" fillId="0" borderId="0" xfId="0"/>
    <xf numFmtId="164" fontId="0" fillId="0" borderId="0" xfId="0" applyNumberFormat="1"/>
    <xf numFmtId="49" fontId="0" fillId="0" borderId="0" xfId="0" applyNumberFormat="1"/>
    <xf numFmtId="0" fontId="0" fillId="0" borderId="0" xfId="0" applyAlignment="1">
      <alignment horizontal="right"/>
    </xf>
    <xf numFmtId="49" fontId="1"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Border="1" applyAlignment="1">
      <alignment vertical="center"/>
    </xf>
    <xf numFmtId="0" fontId="0" fillId="0" borderId="0" xfId="0" applyBorder="1" applyAlignment="1">
      <alignment horizontal="right" vertical="center"/>
    </xf>
    <xf numFmtId="0" fontId="0" fillId="0" borderId="0" xfId="0" applyAlignment="1">
      <alignment vertical="center"/>
    </xf>
    <xf numFmtId="49" fontId="2" fillId="0" borderId="0" xfId="0" applyNumberFormat="1" applyFont="1"/>
    <xf numFmtId="0" fontId="0" fillId="0" borderId="0" xfId="0" applyBorder="1" applyAlignment="1">
      <alignment horizontal="justify" vertical="center"/>
    </xf>
    <xf numFmtId="0" fontId="0" fillId="0" borderId="0" xfId="0" applyAlignment="1">
      <alignment horizontal="center"/>
    </xf>
    <xf numFmtId="0" fontId="0" fillId="0" borderId="0" xfId="0" applyAlignment="1"/>
    <xf numFmtId="49" fontId="0" fillId="0" borderId="0" xfId="0" applyNumberFormat="1" applyFont="1" applyBorder="1" applyAlignment="1">
      <alignment vertical="top" wrapText="1"/>
    </xf>
    <xf numFmtId="49" fontId="0" fillId="0" borderId="0" xfId="0" applyNumberFormat="1" applyBorder="1" applyAlignment="1">
      <alignment horizontal="justify" vertical="center"/>
    </xf>
    <xf numFmtId="4" fontId="0" fillId="0" borderId="0" xfId="0" applyNumberFormat="1" applyBorder="1" applyAlignment="1">
      <alignment horizontal="right" vertical="center"/>
    </xf>
    <xf numFmtId="4" fontId="0" fillId="0" borderId="0" xfId="0" applyNumberFormat="1" applyBorder="1" applyAlignment="1">
      <alignment horizontal="justify" vertical="center"/>
    </xf>
    <xf numFmtId="0" fontId="0" fillId="0" borderId="0" xfId="0" applyFont="1" applyBorder="1" applyAlignment="1">
      <alignment horizontal="justify" vertical="center" wrapText="1"/>
    </xf>
    <xf numFmtId="4" fontId="2" fillId="0" borderId="0" xfId="0" applyNumberFormat="1" applyFont="1" applyBorder="1" applyAlignment="1">
      <alignment horizontal="justify" vertical="center"/>
    </xf>
    <xf numFmtId="4" fontId="2" fillId="0" borderId="0" xfId="0" applyNumberFormat="1" applyFont="1" applyBorder="1" applyAlignment="1">
      <alignment horizontal="right" vertical="center"/>
    </xf>
    <xf numFmtId="2" fontId="0" fillId="0" borderId="0" xfId="0" applyNumberFormat="1" applyBorder="1" applyAlignment="1">
      <alignment horizontal="justify" vertical="center"/>
    </xf>
    <xf numFmtId="49" fontId="0" fillId="0" borderId="0" xfId="0" applyNumberFormat="1" applyFont="1"/>
    <xf numFmtId="4" fontId="0" fillId="0" borderId="0" xfId="0" applyNumberFormat="1" applyFont="1" applyBorder="1" applyAlignment="1">
      <alignment horizontal="right" vertical="center"/>
    </xf>
    <xf numFmtId="0" fontId="0" fillId="0" borderId="0" xfId="0" applyFont="1" applyBorder="1" applyAlignment="1">
      <alignment horizontal="justify" vertical="center"/>
    </xf>
    <xf numFmtId="4" fontId="0" fillId="0" borderId="0" xfId="0" applyNumberFormat="1" applyFont="1" applyBorder="1" applyAlignment="1">
      <alignment horizontal="justify" vertical="center"/>
    </xf>
    <xf numFmtId="2" fontId="0" fillId="0" borderId="0" xfId="0" applyNumberFormat="1" applyBorder="1" applyAlignment="1">
      <alignment horizontal="right" vertical="center"/>
    </xf>
    <xf numFmtId="2" fontId="0" fillId="0" borderId="0" xfId="0" applyNumberFormat="1" applyFont="1" applyFill="1" applyBorder="1" applyAlignment="1">
      <alignment horizontal="justify" vertical="center"/>
    </xf>
    <xf numFmtId="4" fontId="0" fillId="0" borderId="0" xfId="0" applyNumberFormat="1" applyFill="1" applyBorder="1" applyAlignment="1">
      <alignment horizontal="justify" vertical="center"/>
    </xf>
    <xf numFmtId="4" fontId="0" fillId="0" borderId="0" xfId="0" applyNumberFormat="1" applyFill="1" applyBorder="1" applyAlignment="1">
      <alignment horizontal="right" vertical="center"/>
    </xf>
    <xf numFmtId="49" fontId="0" fillId="0" borderId="0" xfId="0" applyNumberFormat="1" applyBorder="1" applyAlignment="1">
      <alignment vertical="top" wrapText="1"/>
    </xf>
    <xf numFmtId="49" fontId="0" fillId="0" borderId="0" xfId="0" applyNumberFormat="1" applyAlignment="1">
      <alignment vertical="top" wrapText="1"/>
    </xf>
    <xf numFmtId="0" fontId="0" fillId="0" borderId="0" xfId="0" applyAlignment="1">
      <alignment horizontal="right" vertical="center"/>
    </xf>
    <xf numFmtId="49" fontId="0" fillId="0" borderId="0" xfId="0" applyNumberFormat="1" applyAlignment="1">
      <alignment vertical="center"/>
    </xf>
    <xf numFmtId="2" fontId="0" fillId="0" borderId="0" xfId="0" applyNumberFormat="1" applyBorder="1" applyAlignment="1">
      <alignment vertical="top" wrapText="1"/>
    </xf>
    <xf numFmtId="0" fontId="0" fillId="0" borderId="0" xfId="0" applyProtection="1"/>
    <xf numFmtId="0" fontId="5" fillId="0" borderId="0" xfId="0" applyFont="1" applyAlignment="1" applyProtection="1">
      <alignment horizontal="justify"/>
    </xf>
    <xf numFmtId="0" fontId="5" fillId="0" borderId="0" xfId="0" applyFont="1" applyProtection="1"/>
    <xf numFmtId="0" fontId="6" fillId="0" borderId="0" xfId="0" applyFont="1" applyProtection="1"/>
    <xf numFmtId="0" fontId="7" fillId="0" borderId="0" xfId="0" applyFont="1" applyAlignment="1" applyProtection="1">
      <alignment horizontal="justify"/>
    </xf>
    <xf numFmtId="0" fontId="9" fillId="0" borderId="0" xfId="0" applyFont="1" applyProtection="1"/>
    <xf numFmtId="0" fontId="6" fillId="0" borderId="0" xfId="0" applyFont="1" applyAlignment="1" applyProtection="1">
      <alignment horizontal="justify"/>
    </xf>
    <xf numFmtId="2" fontId="0" fillId="0" borderId="0" xfId="0" applyNumberFormat="1" applyFill="1" applyBorder="1" applyAlignment="1">
      <alignment horizontal="justify" vertical="center"/>
    </xf>
    <xf numFmtId="2" fontId="0" fillId="0" borderId="0" xfId="0" applyNumberFormat="1" applyBorder="1" applyAlignment="1">
      <alignment horizontal="justify" vertical="center" wrapText="1"/>
    </xf>
    <xf numFmtId="2" fontId="0" fillId="2" borderId="0" xfId="0" applyNumberFormat="1" applyFill="1" applyBorder="1" applyAlignment="1">
      <alignment horizontal="justify" vertical="center" wrapText="1"/>
    </xf>
    <xf numFmtId="49" fontId="4" fillId="0" borderId="0" xfId="0" applyNumberFormat="1" applyFont="1" applyAlignment="1" applyProtection="1">
      <alignment horizontal="center" vertical="top" wrapText="1"/>
    </xf>
    <xf numFmtId="0" fontId="4" fillId="0" borderId="0" xfId="0" applyFont="1" applyAlignment="1" applyProtection="1">
      <alignment horizontal="left" vertical="top"/>
      <protection locked="0"/>
    </xf>
    <xf numFmtId="0" fontId="12" fillId="0" borderId="0" xfId="0" applyFont="1"/>
    <xf numFmtId="165" fontId="12" fillId="0" borderId="0" xfId="0" applyNumberFormat="1" applyFont="1"/>
    <xf numFmtId="0" fontId="12" fillId="0" borderId="0" xfId="0" applyFont="1" applyAlignment="1" applyProtection="1">
      <alignment horizontal="left" vertical="top"/>
      <protection locked="0"/>
    </xf>
    <xf numFmtId="166" fontId="5" fillId="0" borderId="0" xfId="0" applyNumberFormat="1" applyFont="1" applyAlignment="1" applyProtection="1">
      <alignment horizontal="right" vertical="top"/>
      <protection locked="0"/>
    </xf>
    <xf numFmtId="0" fontId="9" fillId="0" borderId="0" xfId="0" applyFont="1" applyAlignment="1" applyProtection="1">
      <alignment horizontal="left" vertical="top"/>
      <protection locked="0"/>
    </xf>
    <xf numFmtId="166" fontId="6" fillId="0" borderId="0" xfId="0" applyNumberFormat="1" applyFont="1" applyAlignment="1" applyProtection="1">
      <alignment horizontal="right" vertical="top"/>
      <protection locked="0"/>
    </xf>
    <xf numFmtId="4" fontId="0" fillId="0" borderId="0" xfId="0" applyNumberFormat="1" applyFont="1" applyFill="1" applyBorder="1" applyAlignment="1">
      <alignment horizontal="justify" vertical="center"/>
    </xf>
    <xf numFmtId="0" fontId="0" fillId="0" borderId="0" xfId="0" applyAlignment="1">
      <alignment wrapText="1"/>
    </xf>
    <xf numFmtId="0" fontId="4" fillId="0" borderId="0" xfId="0" applyFont="1" applyAlignment="1" applyProtection="1">
      <alignment vertical="top" wrapText="1"/>
      <protection locked="0"/>
    </xf>
    <xf numFmtId="0" fontId="0" fillId="0" borderId="0" xfId="0" applyAlignment="1">
      <alignment wrapText="1"/>
    </xf>
    <xf numFmtId="0" fontId="13" fillId="0" borderId="0" xfId="0" applyFont="1" applyAlignment="1" applyProtection="1">
      <alignment horizontal="left" vertical="top"/>
      <protection locked="0"/>
    </xf>
    <xf numFmtId="10" fontId="6" fillId="0" borderId="0" xfId="0" applyNumberFormat="1" applyFont="1" applyFill="1" applyAlignment="1" applyProtection="1">
      <alignment horizontal="right" vertical="top"/>
      <protection locked="0"/>
    </xf>
    <xf numFmtId="0" fontId="14" fillId="0" borderId="0" xfId="0" applyFont="1"/>
    <xf numFmtId="0" fontId="13" fillId="0" borderId="0" xfId="0" applyFont="1"/>
    <xf numFmtId="166" fontId="4" fillId="0" borderId="0" xfId="0" applyNumberFormat="1" applyFont="1" applyAlignment="1" applyProtection="1">
      <alignment horizontal="right" vertical="top"/>
      <protection locked="0"/>
    </xf>
    <xf numFmtId="0" fontId="15" fillId="0" borderId="0" xfId="0" applyFont="1" applyAlignment="1">
      <alignment horizontal="center" vertical="center" wrapText="1"/>
    </xf>
    <xf numFmtId="0" fontId="4" fillId="0" borderId="0" xfId="0" applyFont="1" applyAlignment="1" applyProtection="1">
      <alignment horizontal="center" vertical="top" wrapText="1"/>
      <protection locked="0"/>
    </xf>
    <xf numFmtId="49" fontId="1" fillId="0" borderId="0" xfId="0" applyNumberFormat="1" applyFont="1" applyFill="1" applyBorder="1" applyAlignment="1">
      <alignment horizontal="center" vertical="center" wrapText="1"/>
    </xf>
    <xf numFmtId="0" fontId="0" fillId="0" borderId="0" xfId="0" applyAlignment="1">
      <alignment vertical="center" wrapText="1"/>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tabSelected="1" zoomScaleNormal="100" zoomScaleSheetLayoutView="100" workbookViewId="0">
      <selection activeCell="A14" sqref="A14:XFD14"/>
    </sheetView>
  </sheetViews>
  <sheetFormatPr defaultRowHeight="12.75" x14ac:dyDescent="0.2"/>
  <cols>
    <col min="1" max="1" width="83" style="34" customWidth="1"/>
    <col min="2" max="16384" width="9.140625" style="34"/>
  </cols>
  <sheetData>
    <row r="1" spans="1:6" ht="90" customHeight="1" x14ac:dyDescent="0.2">
      <c r="A1" s="44" t="s">
        <v>124</v>
      </c>
    </row>
    <row r="2" spans="1:6" ht="18" customHeight="1" x14ac:dyDescent="0.2">
      <c r="A2" s="44" t="s">
        <v>122</v>
      </c>
    </row>
    <row r="4" spans="1:6" ht="28.5" x14ac:dyDescent="0.2">
      <c r="A4" s="35" t="s">
        <v>94</v>
      </c>
    </row>
    <row r="5" spans="1:6" ht="14.25" x14ac:dyDescent="0.2">
      <c r="A5" s="36"/>
    </row>
    <row r="6" spans="1:6" ht="15" x14ac:dyDescent="0.25">
      <c r="A6" s="37" t="s">
        <v>38</v>
      </c>
    </row>
    <row r="7" spans="1:6" ht="14.25" x14ac:dyDescent="0.2">
      <c r="A7" s="36"/>
    </row>
    <row r="8" spans="1:6" ht="100.5" x14ac:dyDescent="0.2">
      <c r="A8" s="38" t="s">
        <v>95</v>
      </c>
      <c r="F8" s="39"/>
    </row>
    <row r="9" spans="1:6" ht="43.5" x14ac:dyDescent="0.2">
      <c r="A9" s="38" t="s">
        <v>96</v>
      </c>
      <c r="F9" s="39"/>
    </row>
    <row r="10" spans="1:6" ht="43.5" x14ac:dyDescent="0.2">
      <c r="A10" s="38" t="s">
        <v>39</v>
      </c>
      <c r="F10" s="39"/>
    </row>
    <row r="11" spans="1:6" ht="72" x14ac:dyDescent="0.2">
      <c r="A11" s="38" t="s">
        <v>97</v>
      </c>
      <c r="F11" s="39"/>
    </row>
    <row r="12" spans="1:6" ht="57.75" x14ac:dyDescent="0.2">
      <c r="A12" s="38" t="s">
        <v>98</v>
      </c>
    </row>
    <row r="13" spans="1:6" ht="29.25" x14ac:dyDescent="0.2">
      <c r="A13" s="38" t="s">
        <v>40</v>
      </c>
    </row>
    <row r="14" spans="1:6" ht="29.25" x14ac:dyDescent="0.2">
      <c r="A14" s="38" t="s">
        <v>99</v>
      </c>
    </row>
    <row r="15" spans="1:6" ht="43.5" x14ac:dyDescent="0.2">
      <c r="A15" s="38" t="s">
        <v>100</v>
      </c>
    </row>
    <row r="16" spans="1:6" ht="29.25" x14ac:dyDescent="0.2">
      <c r="A16" s="38" t="s">
        <v>101</v>
      </c>
    </row>
    <row r="17" spans="1:1" ht="29.25" x14ac:dyDescent="0.2">
      <c r="A17" s="38" t="s">
        <v>102</v>
      </c>
    </row>
    <row r="18" spans="1:1" ht="43.5" x14ac:dyDescent="0.2">
      <c r="A18" s="38" t="s">
        <v>41</v>
      </c>
    </row>
    <row r="19" spans="1:1" ht="29.25" x14ac:dyDescent="0.2">
      <c r="A19" s="38" t="s">
        <v>103</v>
      </c>
    </row>
    <row r="20" spans="1:1" ht="29.25" x14ac:dyDescent="0.2">
      <c r="A20" s="38" t="s">
        <v>104</v>
      </c>
    </row>
    <row r="21" spans="1:1" ht="29.25" x14ac:dyDescent="0.2">
      <c r="A21" s="38" t="s">
        <v>42</v>
      </c>
    </row>
    <row r="22" spans="1:1" ht="29.25" x14ac:dyDescent="0.2">
      <c r="A22" s="38" t="s">
        <v>105</v>
      </c>
    </row>
    <row r="23" spans="1:1" ht="29.25" x14ac:dyDescent="0.2">
      <c r="A23" s="38" t="s">
        <v>106</v>
      </c>
    </row>
    <row r="24" spans="1:1" ht="43.5" x14ac:dyDescent="0.2">
      <c r="A24" s="38" t="s">
        <v>107</v>
      </c>
    </row>
    <row r="25" spans="1:1" ht="43.5" x14ac:dyDescent="0.2">
      <c r="A25" s="38" t="s">
        <v>108</v>
      </c>
    </row>
    <row r="26" spans="1:1" ht="29.25" x14ac:dyDescent="0.2">
      <c r="A26" s="38" t="s">
        <v>43</v>
      </c>
    </row>
    <row r="27" spans="1:1" ht="29.25" x14ac:dyDescent="0.2">
      <c r="A27" s="38" t="s">
        <v>44</v>
      </c>
    </row>
    <row r="28" spans="1:1" ht="14.25" x14ac:dyDescent="0.2">
      <c r="A28" s="35"/>
    </row>
    <row r="29" spans="1:1" ht="15" x14ac:dyDescent="0.25">
      <c r="A29" s="37" t="s">
        <v>45</v>
      </c>
    </row>
    <row r="30" spans="1:1" ht="15" x14ac:dyDescent="0.25">
      <c r="A30" s="37"/>
    </row>
    <row r="31" spans="1:1" ht="29.25" x14ac:dyDescent="0.2">
      <c r="A31" s="38" t="s">
        <v>109</v>
      </c>
    </row>
    <row r="32" spans="1:1" ht="43.5" x14ac:dyDescent="0.2">
      <c r="A32" s="38" t="s">
        <v>46</v>
      </c>
    </row>
    <row r="33" spans="1:1" ht="29.25" x14ac:dyDescent="0.2">
      <c r="A33" s="38" t="s">
        <v>47</v>
      </c>
    </row>
    <row r="34" spans="1:1" ht="57.75" x14ac:dyDescent="0.2">
      <c r="A34" s="38" t="s">
        <v>110</v>
      </c>
    </row>
    <row r="35" spans="1:1" ht="29.25" x14ac:dyDescent="0.2">
      <c r="A35" s="38" t="s">
        <v>111</v>
      </c>
    </row>
    <row r="36" spans="1:1" ht="43.5" x14ac:dyDescent="0.2">
      <c r="A36" s="38" t="s">
        <v>48</v>
      </c>
    </row>
    <row r="37" spans="1:1" ht="15" x14ac:dyDescent="0.25">
      <c r="A37" s="38" t="s">
        <v>49</v>
      </c>
    </row>
    <row r="38" spans="1:1" ht="29.25" x14ac:dyDescent="0.2">
      <c r="A38" s="38" t="s">
        <v>50</v>
      </c>
    </row>
    <row r="39" spans="1:1" ht="29.25" x14ac:dyDescent="0.2">
      <c r="A39" s="38" t="s">
        <v>51</v>
      </c>
    </row>
    <row r="40" spans="1:1" ht="29.25" x14ac:dyDescent="0.2">
      <c r="A40" s="38" t="s">
        <v>52</v>
      </c>
    </row>
    <row r="41" spans="1:1" ht="15" x14ac:dyDescent="0.25">
      <c r="A41" s="38" t="s">
        <v>53</v>
      </c>
    </row>
    <row r="42" spans="1:1" ht="15" x14ac:dyDescent="0.25">
      <c r="A42" s="38" t="s">
        <v>54</v>
      </c>
    </row>
    <row r="43" spans="1:1" ht="29.25" x14ac:dyDescent="0.2">
      <c r="A43" s="38" t="s">
        <v>55</v>
      </c>
    </row>
    <row r="44" spans="1:1" ht="43.5" x14ac:dyDescent="0.2">
      <c r="A44" s="38" t="s">
        <v>112</v>
      </c>
    </row>
    <row r="45" spans="1:1" ht="43.5" x14ac:dyDescent="0.2">
      <c r="A45" s="38" t="s">
        <v>56</v>
      </c>
    </row>
    <row r="46" spans="1:1" ht="43.5" x14ac:dyDescent="0.2">
      <c r="A46" s="38" t="s">
        <v>57</v>
      </c>
    </row>
    <row r="47" spans="1:1" ht="43.5" x14ac:dyDescent="0.2">
      <c r="A47" s="38" t="s">
        <v>58</v>
      </c>
    </row>
    <row r="48" spans="1:1" ht="29.25" x14ac:dyDescent="0.2">
      <c r="A48" s="38" t="s">
        <v>113</v>
      </c>
    </row>
    <row r="49" spans="1:1" ht="14.25" x14ac:dyDescent="0.2">
      <c r="A49" s="35"/>
    </row>
    <row r="50" spans="1:1" ht="15" x14ac:dyDescent="0.25">
      <c r="A50" s="37" t="s">
        <v>59</v>
      </c>
    </row>
    <row r="51" spans="1:1" ht="14.25" x14ac:dyDescent="0.2">
      <c r="A51" s="35"/>
    </row>
    <row r="52" spans="1:1" ht="15" x14ac:dyDescent="0.25">
      <c r="A52" s="38" t="s">
        <v>60</v>
      </c>
    </row>
    <row r="53" spans="1:1" ht="29.25" x14ac:dyDescent="0.2">
      <c r="A53" s="38" t="s">
        <v>61</v>
      </c>
    </row>
    <row r="54" spans="1:1" ht="57.75" x14ac:dyDescent="0.2">
      <c r="A54" s="38" t="s">
        <v>62</v>
      </c>
    </row>
    <row r="55" spans="1:1" ht="15" x14ac:dyDescent="0.25">
      <c r="A55" s="38" t="s">
        <v>63</v>
      </c>
    </row>
    <row r="56" spans="1:1" ht="43.5" x14ac:dyDescent="0.2">
      <c r="A56" s="38" t="s">
        <v>64</v>
      </c>
    </row>
    <row r="57" spans="1:1" ht="29.25" x14ac:dyDescent="0.2">
      <c r="A57" s="38" t="s">
        <v>65</v>
      </c>
    </row>
    <row r="58" spans="1:1" ht="29.25" x14ac:dyDescent="0.2">
      <c r="A58" s="38" t="s">
        <v>66</v>
      </c>
    </row>
    <row r="59" spans="1:1" ht="29.25" x14ac:dyDescent="0.2">
      <c r="A59" s="38" t="s">
        <v>67</v>
      </c>
    </row>
    <row r="60" spans="1:1" ht="15" x14ac:dyDescent="0.25">
      <c r="A60" s="38" t="s">
        <v>68</v>
      </c>
    </row>
    <row r="61" spans="1:1" ht="43.5" x14ac:dyDescent="0.2">
      <c r="A61" s="38" t="s">
        <v>69</v>
      </c>
    </row>
    <row r="62" spans="1:1" ht="15" x14ac:dyDescent="0.25">
      <c r="A62" s="38" t="s">
        <v>70</v>
      </c>
    </row>
    <row r="63" spans="1:1" ht="29.25" x14ac:dyDescent="0.2">
      <c r="A63" s="38" t="s">
        <v>71</v>
      </c>
    </row>
    <row r="64" spans="1:1" ht="15" x14ac:dyDescent="0.25">
      <c r="A64" s="38" t="s">
        <v>72</v>
      </c>
    </row>
    <row r="65" spans="1:1" ht="29.25" x14ac:dyDescent="0.2">
      <c r="A65" s="38" t="s">
        <v>73</v>
      </c>
    </row>
    <row r="66" spans="1:1" ht="14.25" x14ac:dyDescent="0.2">
      <c r="A66" s="35"/>
    </row>
    <row r="67" spans="1:1" ht="30" x14ac:dyDescent="0.25">
      <c r="A67" s="40" t="s">
        <v>74</v>
      </c>
    </row>
    <row r="68" spans="1:1" ht="14.25" x14ac:dyDescent="0.2">
      <c r="A68" s="35"/>
    </row>
    <row r="69" spans="1:1" ht="29.25" x14ac:dyDescent="0.2">
      <c r="A69" s="38" t="s">
        <v>75</v>
      </c>
    </row>
    <row r="70" spans="1:1" ht="43.5" x14ac:dyDescent="0.2">
      <c r="A70" s="38" t="s">
        <v>76</v>
      </c>
    </row>
    <row r="71" spans="1:1" ht="29.25" x14ac:dyDescent="0.2">
      <c r="A71" s="38" t="s">
        <v>77</v>
      </c>
    </row>
    <row r="72" spans="1:1" ht="57.75" x14ac:dyDescent="0.2">
      <c r="A72" s="38" t="s">
        <v>78</v>
      </c>
    </row>
    <row r="73" spans="1:1" ht="86.25" x14ac:dyDescent="0.2">
      <c r="A73" s="38" t="s">
        <v>114</v>
      </c>
    </row>
    <row r="74" spans="1:1" ht="29.25" x14ac:dyDescent="0.2">
      <c r="A74" s="38" t="s">
        <v>79</v>
      </c>
    </row>
    <row r="75" spans="1:1" ht="29.25" x14ac:dyDescent="0.2">
      <c r="A75" s="38" t="s">
        <v>80</v>
      </c>
    </row>
    <row r="76" spans="1:1" ht="57.75" x14ac:dyDescent="0.2">
      <c r="A76" s="38" t="s">
        <v>81</v>
      </c>
    </row>
    <row r="77" spans="1:1" ht="29.25" x14ac:dyDescent="0.2">
      <c r="A77" s="38" t="s">
        <v>82</v>
      </c>
    </row>
    <row r="78" spans="1:1" ht="29.25" x14ac:dyDescent="0.2">
      <c r="A78" s="38" t="s">
        <v>83</v>
      </c>
    </row>
    <row r="79" spans="1:1" ht="43.5" x14ac:dyDescent="0.2">
      <c r="A79" s="38" t="s">
        <v>84</v>
      </c>
    </row>
    <row r="80" spans="1:1" ht="29.25" x14ac:dyDescent="0.2">
      <c r="A80" s="38" t="s">
        <v>47</v>
      </c>
    </row>
    <row r="81" spans="1:1" ht="29.25" x14ac:dyDescent="0.2">
      <c r="A81" s="38" t="s">
        <v>85</v>
      </c>
    </row>
    <row r="82" spans="1:1" ht="15" x14ac:dyDescent="0.25">
      <c r="A82" s="38" t="s">
        <v>86</v>
      </c>
    </row>
    <row r="83" spans="1:1" ht="57.75" x14ac:dyDescent="0.2">
      <c r="A83" s="38" t="s">
        <v>87</v>
      </c>
    </row>
    <row r="84" spans="1:1" ht="57.75" x14ac:dyDescent="0.2">
      <c r="A84" s="38" t="s">
        <v>88</v>
      </c>
    </row>
    <row r="85" spans="1:1" ht="29.25" x14ac:dyDescent="0.2">
      <c r="A85" s="38" t="s">
        <v>89</v>
      </c>
    </row>
    <row r="86" spans="1:1" ht="14.25" x14ac:dyDescent="0.2">
      <c r="A86" s="35"/>
    </row>
    <row r="87" spans="1:1" ht="15" x14ac:dyDescent="0.25">
      <c r="A87" s="37" t="s">
        <v>90</v>
      </c>
    </row>
    <row r="88" spans="1:1" ht="14.25" x14ac:dyDescent="0.2">
      <c r="A88" s="35"/>
    </row>
    <row r="89" spans="1:1" ht="43.5" x14ac:dyDescent="0.2">
      <c r="A89" s="38" t="s">
        <v>91</v>
      </c>
    </row>
    <row r="90" spans="1:1" ht="57.75" x14ac:dyDescent="0.2">
      <c r="A90" s="38" t="s">
        <v>78</v>
      </c>
    </row>
  </sheetData>
  <sheetProtection selectLockedCells="1" selectUnlockedCells="1"/>
  <pageMargins left="0.98425196850393704" right="0.74803149606299213" top="0.98425196850393704" bottom="0.98425196850393704" header="0.51181102362204722" footer="0.51181102362204722"/>
  <pageSetup paperSize="9" firstPageNumber="0" orientation="portrait" horizontalDpi="300" verticalDpi="300" r:id="rId1"/>
  <headerFooter alignWithMargins="0">
    <oddHeader>&amp;R2. PODETAPA: NASIP DO KOTE 0,50 IN METEORNi KANAL M2</oddHead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zoomScaleNormal="100" zoomScaleSheetLayoutView="100" workbookViewId="0">
      <selection activeCell="F5" sqref="F5"/>
    </sheetView>
  </sheetViews>
  <sheetFormatPr defaultRowHeight="12.75" x14ac:dyDescent="0.2"/>
  <cols>
    <col min="1" max="1" width="35.28515625" bestFit="1" customWidth="1"/>
    <col min="4" max="4" width="9.28515625" bestFit="1" customWidth="1"/>
    <col min="5" max="5" width="16.5703125" bestFit="1" customWidth="1"/>
  </cols>
  <sheetData>
    <row r="1" spans="1:5" ht="82.5" customHeight="1" x14ac:dyDescent="0.2">
      <c r="A1" s="61" t="s">
        <v>145</v>
      </c>
      <c r="B1" s="61"/>
      <c r="C1" s="61"/>
      <c r="D1" s="61"/>
      <c r="E1" s="61"/>
    </row>
    <row r="2" spans="1:5" ht="23.25" customHeight="1" x14ac:dyDescent="0.2">
      <c r="A2" s="54"/>
      <c r="B2" s="55"/>
      <c r="C2" s="55"/>
      <c r="D2" s="55"/>
      <c r="E2" s="55"/>
    </row>
    <row r="3" spans="1:5" ht="25.5" customHeight="1" x14ac:dyDescent="0.2">
      <c r="A3" s="62" t="s">
        <v>142</v>
      </c>
      <c r="B3" s="62"/>
      <c r="C3" s="62"/>
      <c r="D3" s="53"/>
      <c r="E3" s="53"/>
    </row>
    <row r="5" spans="1:5" x14ac:dyDescent="0.2">
      <c r="E5" t="s">
        <v>0</v>
      </c>
    </row>
    <row r="7" spans="1:5" x14ac:dyDescent="0.2">
      <c r="A7" s="2" t="str">
        <f>'nasip in kanalizacija'!A5</f>
        <v>I. Preddela</v>
      </c>
      <c r="E7" s="1">
        <f>'nasip in kanalizacija'!E17</f>
        <v>0</v>
      </c>
    </row>
    <row r="8" spans="1:5" x14ac:dyDescent="0.2">
      <c r="E8" s="1"/>
    </row>
    <row r="9" spans="1:5" x14ac:dyDescent="0.2">
      <c r="A9" s="2" t="str">
        <f>'nasip in kanalizacija'!A19</f>
        <v>II. Pripravljalna dela</v>
      </c>
      <c r="E9" s="1">
        <f>'nasip in kanalizacija'!E31</f>
        <v>0</v>
      </c>
    </row>
    <row r="10" spans="1:5" x14ac:dyDescent="0.2">
      <c r="E10" s="1"/>
    </row>
    <row r="11" spans="1:5" x14ac:dyDescent="0.2">
      <c r="A11" s="2" t="str">
        <f>'nasip in kanalizacija'!A32</f>
        <v>III. Izvedba nasipa</v>
      </c>
      <c r="E11" s="1">
        <f>'nasip in kanalizacija'!E65</f>
        <v>0</v>
      </c>
    </row>
    <row r="12" spans="1:5" x14ac:dyDescent="0.2">
      <c r="E12" s="1"/>
    </row>
    <row r="13" spans="1:5" x14ac:dyDescent="0.2">
      <c r="A13" s="2" t="str">
        <f>'nasip in kanalizacija'!A70:E70</f>
        <v>IV. Podaljšanje prepustov meteorne vode</v>
      </c>
      <c r="E13" s="1">
        <f>'nasip in kanalizacija'!E100</f>
        <v>0</v>
      </c>
    </row>
    <row r="14" spans="1:5" x14ac:dyDescent="0.2">
      <c r="E14" s="1"/>
    </row>
    <row r="15" spans="1:5" x14ac:dyDescent="0.2">
      <c r="E15" s="1"/>
    </row>
    <row r="16" spans="1:5" ht="18" x14ac:dyDescent="0.2">
      <c r="A16" s="56" t="s">
        <v>143</v>
      </c>
      <c r="B16" s="46"/>
      <c r="C16" s="47"/>
      <c r="E16" s="1"/>
    </row>
    <row r="17" spans="1:5" ht="18" x14ac:dyDescent="0.2">
      <c r="A17" s="56"/>
      <c r="B17" s="46"/>
      <c r="C17" s="47"/>
      <c r="E17" s="1"/>
    </row>
    <row r="18" spans="1:5" ht="14.25" x14ac:dyDescent="0.2">
      <c r="A18" s="48" t="s">
        <v>126</v>
      </c>
      <c r="D18" s="46"/>
      <c r="E18" s="49">
        <f>SUM(E6:E12)</f>
        <v>0</v>
      </c>
    </row>
    <row r="19" spans="1:5" ht="14.25" x14ac:dyDescent="0.2">
      <c r="A19" s="48" t="s">
        <v>127</v>
      </c>
      <c r="D19" s="46"/>
      <c r="E19" s="49">
        <f>E18*0.1</f>
        <v>0</v>
      </c>
    </row>
    <row r="20" spans="1:5" ht="14.25" x14ac:dyDescent="0.2">
      <c r="A20" s="48" t="s">
        <v>128</v>
      </c>
      <c r="D20" s="46"/>
      <c r="E20" s="49">
        <f>E18+E19</f>
        <v>0</v>
      </c>
    </row>
    <row r="21" spans="1:5" ht="15" x14ac:dyDescent="0.2">
      <c r="A21" s="48" t="s">
        <v>129</v>
      </c>
      <c r="D21" s="57"/>
      <c r="E21" s="49">
        <f>-E18*D21</f>
        <v>0</v>
      </c>
    </row>
    <row r="22" spans="1:5" ht="15" x14ac:dyDescent="0.2">
      <c r="A22" s="48"/>
      <c r="D22" s="57"/>
      <c r="E22" s="49"/>
    </row>
    <row r="23" spans="1:5" ht="15" x14ac:dyDescent="0.2">
      <c r="A23" s="50" t="s">
        <v>130</v>
      </c>
      <c r="D23" s="46"/>
      <c r="E23" s="51">
        <f>E20+E21</f>
        <v>0</v>
      </c>
    </row>
    <row r="24" spans="1:5" ht="15" x14ac:dyDescent="0.2">
      <c r="A24" s="50"/>
      <c r="D24" s="46"/>
      <c r="E24" s="51"/>
    </row>
    <row r="25" spans="1:5" ht="15" x14ac:dyDescent="0.2">
      <c r="A25" s="50" t="s">
        <v>131</v>
      </c>
      <c r="D25" s="46"/>
      <c r="E25" s="51">
        <f>E23*0.22</f>
        <v>0</v>
      </c>
    </row>
    <row r="26" spans="1:5" ht="15" x14ac:dyDescent="0.2">
      <c r="A26" s="50"/>
      <c r="D26" s="46"/>
      <c r="E26" s="51"/>
    </row>
    <row r="27" spans="1:5" ht="18" x14ac:dyDescent="0.25">
      <c r="A27" s="45" t="s">
        <v>144</v>
      </c>
      <c r="B27" s="58"/>
      <c r="C27" s="58"/>
      <c r="D27" s="59"/>
      <c r="E27" s="60">
        <f>E23+E25</f>
        <v>0</v>
      </c>
    </row>
  </sheetData>
  <sheetProtection selectLockedCells="1" selectUnlockedCells="1"/>
  <mergeCells count="2">
    <mergeCell ref="A1:E1"/>
    <mergeCell ref="A3:C3"/>
  </mergeCells>
  <pageMargins left="0.98425196850393704" right="0.74803149606299213" top="0.98425196850393704" bottom="0.98425196850393704" header="0.51181102362204722" footer="0.51181102362204722"/>
  <pageSetup paperSize="9" firstPageNumber="0" orientation="portrait" horizontalDpi="300" verticalDpi="300" r:id="rId1"/>
  <headerFooter alignWithMargins="0">
    <oddHeader>&amp;R2. PODETAPA: NASIP DO KOTE 0,50 IN METEORNi KANAL M2</oddHead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8"/>
  <sheetViews>
    <sheetView view="pageBreakPreview" zoomScaleNormal="100" zoomScaleSheetLayoutView="100" workbookViewId="0">
      <selection activeCell="D72" sqref="D72:D99"/>
    </sheetView>
  </sheetViews>
  <sheetFormatPr defaultRowHeight="12.75" x14ac:dyDescent="0.2"/>
  <cols>
    <col min="1" max="1" width="4.5703125" style="2" customWidth="1"/>
    <col min="2" max="2" width="47.28515625" customWidth="1"/>
    <col min="4" max="4" width="12.140625" bestFit="1" customWidth="1"/>
    <col min="5" max="5" width="12.140625" style="3" bestFit="1" customWidth="1"/>
  </cols>
  <sheetData>
    <row r="1" spans="1:7" s="8" customFormat="1" x14ac:dyDescent="0.2">
      <c r="A1" s="63" t="s">
        <v>123</v>
      </c>
      <c r="B1" s="64"/>
      <c r="C1" s="64"/>
      <c r="D1" s="64"/>
      <c r="E1" s="64"/>
    </row>
    <row r="2" spans="1:7" s="8" customFormat="1" x14ac:dyDescent="0.2">
      <c r="A2" s="64"/>
      <c r="B2" s="64"/>
      <c r="C2" s="64"/>
      <c r="D2" s="64"/>
      <c r="E2" s="64"/>
    </row>
    <row r="3" spans="1:7" s="8" customFormat="1" x14ac:dyDescent="0.2">
      <c r="A3" s="64"/>
      <c r="B3" s="64"/>
      <c r="C3" s="64"/>
      <c r="D3" s="64"/>
      <c r="E3" s="64"/>
    </row>
    <row r="4" spans="1:7" s="8" customFormat="1" ht="15.75" x14ac:dyDescent="0.2">
      <c r="A4" s="4"/>
      <c r="B4" s="5"/>
      <c r="C4" s="5"/>
      <c r="D4" s="6"/>
      <c r="E4" s="7"/>
    </row>
    <row r="5" spans="1:7" x14ac:dyDescent="0.2">
      <c r="A5" s="9" t="s">
        <v>1</v>
      </c>
      <c r="B5" s="10"/>
      <c r="C5" s="10" t="s">
        <v>119</v>
      </c>
      <c r="D5" s="10" t="s">
        <v>2</v>
      </c>
      <c r="E5" s="7" t="s">
        <v>3</v>
      </c>
      <c r="F5" s="11"/>
      <c r="G5" s="12"/>
    </row>
    <row r="6" spans="1:7" x14ac:dyDescent="0.2">
      <c r="A6" s="14"/>
      <c r="B6" s="15"/>
      <c r="C6" s="10"/>
      <c r="D6" s="16"/>
      <c r="E6" s="15"/>
      <c r="F6" s="11"/>
      <c r="G6" s="12"/>
    </row>
    <row r="7" spans="1:7" x14ac:dyDescent="0.2">
      <c r="A7" s="14"/>
      <c r="B7" s="15"/>
      <c r="C7" s="10"/>
      <c r="D7" s="16"/>
      <c r="E7" s="15"/>
      <c r="F7" s="11"/>
      <c r="G7" s="12"/>
    </row>
    <row r="8" spans="1:7" ht="76.5" x14ac:dyDescent="0.2">
      <c r="A8" s="13" t="s">
        <v>4</v>
      </c>
      <c r="B8" s="10" t="s">
        <v>7</v>
      </c>
      <c r="C8" s="10"/>
      <c r="D8" s="16"/>
      <c r="E8" s="15"/>
      <c r="F8" s="11"/>
      <c r="G8" s="12"/>
    </row>
    <row r="9" spans="1:7" x14ac:dyDescent="0.2">
      <c r="A9" s="14"/>
      <c r="B9" s="15">
        <v>1</v>
      </c>
      <c r="C9" s="10" t="s">
        <v>5</v>
      </c>
      <c r="D9" s="16"/>
      <c r="E9" s="15">
        <f>B9*D9</f>
        <v>0</v>
      </c>
      <c r="F9" s="11"/>
      <c r="G9" s="12"/>
    </row>
    <row r="10" spans="1:7" x14ac:dyDescent="0.2">
      <c r="A10" s="13"/>
      <c r="B10" s="10"/>
      <c r="C10" s="10"/>
      <c r="D10" s="16"/>
      <c r="E10" s="15"/>
      <c r="F10" s="11"/>
      <c r="G10" s="12"/>
    </row>
    <row r="11" spans="1:7" ht="38.25" x14ac:dyDescent="0.2">
      <c r="A11" s="13" t="s">
        <v>6</v>
      </c>
      <c r="B11" s="17" t="s">
        <v>141</v>
      </c>
      <c r="C11" s="10"/>
      <c r="D11" s="16"/>
      <c r="E11" s="15"/>
      <c r="F11" s="11"/>
      <c r="G11" s="12"/>
    </row>
    <row r="12" spans="1:7" x14ac:dyDescent="0.2">
      <c r="A12" s="14"/>
      <c r="B12" s="15">
        <v>45</v>
      </c>
      <c r="C12" s="10" t="s">
        <v>9</v>
      </c>
      <c r="D12" s="16"/>
      <c r="E12" s="15">
        <f>B12*D12</f>
        <v>0</v>
      </c>
      <c r="F12" s="11"/>
      <c r="G12" s="12"/>
    </row>
    <row r="13" spans="1:7" x14ac:dyDescent="0.2">
      <c r="A13" s="13"/>
      <c r="B13" s="10"/>
      <c r="C13" s="10"/>
      <c r="D13" s="16"/>
      <c r="E13" s="15"/>
      <c r="F13" s="11"/>
      <c r="G13" s="12"/>
    </row>
    <row r="14" spans="1:7" ht="38.25" x14ac:dyDescent="0.2">
      <c r="A14" s="29" t="s">
        <v>8</v>
      </c>
      <c r="B14" s="17" t="s">
        <v>12</v>
      </c>
      <c r="C14" s="10"/>
      <c r="D14" s="16"/>
      <c r="E14" s="15"/>
      <c r="F14" s="11"/>
      <c r="G14" s="12"/>
    </row>
    <row r="15" spans="1:7" x14ac:dyDescent="0.2">
      <c r="A15" s="13"/>
      <c r="B15" s="15">
        <v>17</v>
      </c>
      <c r="C15" s="10" t="s">
        <v>13</v>
      </c>
      <c r="D15" s="16"/>
      <c r="E15" s="15">
        <f>B15*D15</f>
        <v>0</v>
      </c>
      <c r="F15" s="11"/>
      <c r="G15" s="12"/>
    </row>
    <row r="16" spans="1:7" x14ac:dyDescent="0.2">
      <c r="A16" s="13"/>
      <c r="B16" s="10"/>
      <c r="C16" s="10"/>
      <c r="D16" s="16"/>
      <c r="E16" s="15"/>
      <c r="F16" s="11"/>
      <c r="G16" s="12"/>
    </row>
    <row r="17" spans="1:7" x14ac:dyDescent="0.2">
      <c r="A17" s="13"/>
      <c r="B17" s="15"/>
      <c r="C17" s="10"/>
      <c r="D17" s="18" t="s">
        <v>18</v>
      </c>
      <c r="E17" s="19">
        <f>SUM(E6:E16)</f>
        <v>0</v>
      </c>
      <c r="F17" s="11"/>
      <c r="G17" s="12"/>
    </row>
    <row r="18" spans="1:7" x14ac:dyDescent="0.2">
      <c r="A18" s="13"/>
      <c r="B18" s="15"/>
      <c r="C18" s="10"/>
      <c r="D18" s="16"/>
      <c r="E18" s="15"/>
      <c r="F18" s="11"/>
      <c r="G18" s="12"/>
    </row>
    <row r="19" spans="1:7" x14ac:dyDescent="0.2">
      <c r="A19" s="9" t="s">
        <v>19</v>
      </c>
      <c r="B19" s="15"/>
      <c r="C19" s="10"/>
      <c r="D19" s="16"/>
      <c r="E19" s="15"/>
      <c r="F19" s="11"/>
      <c r="G19" s="12"/>
    </row>
    <row r="20" spans="1:7" ht="25.5" x14ac:dyDescent="0.2">
      <c r="A20" s="13" t="s">
        <v>4</v>
      </c>
      <c r="B20" s="10" t="s">
        <v>20</v>
      </c>
      <c r="C20" s="20"/>
      <c r="D20" s="16"/>
      <c r="E20" s="15"/>
      <c r="F20" s="11"/>
      <c r="G20" s="12"/>
    </row>
    <row r="21" spans="1:7" x14ac:dyDescent="0.2">
      <c r="A21" s="13"/>
      <c r="B21" s="15">
        <v>0.55000000000000004</v>
      </c>
      <c r="C21" s="20" t="s">
        <v>21</v>
      </c>
      <c r="D21" s="16"/>
      <c r="E21" s="15">
        <f>B21*D21</f>
        <v>0</v>
      </c>
      <c r="F21" s="11"/>
      <c r="G21" s="12"/>
    </row>
    <row r="22" spans="1:7" x14ac:dyDescent="0.2">
      <c r="A22" s="21"/>
      <c r="B22" s="22"/>
      <c r="C22" s="23"/>
      <c r="D22" s="24"/>
      <c r="E22" s="22"/>
      <c r="F22" s="11"/>
      <c r="G22" s="12"/>
    </row>
    <row r="23" spans="1:7" ht="25.5" x14ac:dyDescent="0.2">
      <c r="A23" s="13" t="s">
        <v>6</v>
      </c>
      <c r="B23" s="10" t="s">
        <v>22</v>
      </c>
      <c r="C23" s="10"/>
      <c r="D23" s="16"/>
      <c r="E23" s="15"/>
      <c r="F23" s="11"/>
      <c r="G23" s="12"/>
    </row>
    <row r="24" spans="1:7" x14ac:dyDescent="0.2">
      <c r="B24" s="15">
        <v>29</v>
      </c>
      <c r="C24" s="20" t="s">
        <v>15</v>
      </c>
      <c r="D24" s="16"/>
      <c r="E24" s="15">
        <f>B24*D24</f>
        <v>0</v>
      </c>
      <c r="F24" s="11"/>
      <c r="G24" s="12"/>
    </row>
    <row r="25" spans="1:7" x14ac:dyDescent="0.2">
      <c r="A25" s="21"/>
      <c r="B25" s="22"/>
      <c r="C25" s="23"/>
      <c r="D25" s="24"/>
      <c r="E25" s="22"/>
      <c r="F25" s="11"/>
      <c r="G25" s="12"/>
    </row>
    <row r="26" spans="1:7" ht="38.25" x14ac:dyDescent="0.2">
      <c r="A26" s="13" t="s">
        <v>8</v>
      </c>
      <c r="B26" s="20" t="s">
        <v>23</v>
      </c>
      <c r="C26" s="20"/>
      <c r="D26" s="16"/>
      <c r="E26" s="15"/>
      <c r="F26" s="11"/>
      <c r="G26" s="12"/>
    </row>
    <row r="27" spans="1:7" x14ac:dyDescent="0.2">
      <c r="A27" s="13"/>
      <c r="B27" s="15">
        <v>660</v>
      </c>
      <c r="C27" s="20" t="s">
        <v>24</v>
      </c>
      <c r="D27" s="16"/>
      <c r="E27" s="15">
        <f>B27*D27</f>
        <v>0</v>
      </c>
      <c r="F27" s="11"/>
      <c r="G27" s="12"/>
    </row>
    <row r="28" spans="1:7" x14ac:dyDescent="0.2">
      <c r="B28" s="15"/>
      <c r="C28" s="10"/>
      <c r="D28" s="16"/>
      <c r="E28" s="15"/>
      <c r="F28" s="11"/>
      <c r="G28" s="12"/>
    </row>
    <row r="29" spans="1:7" ht="51" x14ac:dyDescent="0.2">
      <c r="A29" s="13" t="s">
        <v>10</v>
      </c>
      <c r="B29" s="20" t="s">
        <v>120</v>
      </c>
      <c r="C29" s="20"/>
      <c r="D29" s="16"/>
      <c r="E29" s="15"/>
    </row>
    <row r="30" spans="1:7" x14ac:dyDescent="0.2">
      <c r="A30" s="13"/>
      <c r="B30" s="15">
        <v>6650</v>
      </c>
      <c r="C30" s="20" t="s">
        <v>25</v>
      </c>
      <c r="D30" s="16"/>
      <c r="E30" s="15">
        <f>B30*D30</f>
        <v>0</v>
      </c>
    </row>
    <row r="31" spans="1:7" x14ac:dyDescent="0.2">
      <c r="B31" s="20"/>
      <c r="C31" s="10"/>
      <c r="D31" s="18" t="s">
        <v>18</v>
      </c>
      <c r="E31" s="19">
        <f>SUM(E21:E30)</f>
        <v>0</v>
      </c>
      <c r="F31" s="11"/>
      <c r="G31" s="12"/>
    </row>
    <row r="32" spans="1:7" x14ac:dyDescent="0.2">
      <c r="A32" s="9" t="s">
        <v>26</v>
      </c>
      <c r="B32" s="20"/>
      <c r="C32" s="10"/>
      <c r="D32" s="16"/>
      <c r="E32" s="15"/>
      <c r="F32" s="11"/>
      <c r="G32" s="12"/>
    </row>
    <row r="33" spans="1:7" ht="76.5" x14ac:dyDescent="0.2">
      <c r="A33" s="13" t="s">
        <v>4</v>
      </c>
      <c r="B33" s="20" t="s">
        <v>133</v>
      </c>
      <c r="C33" s="20"/>
      <c r="D33" s="16"/>
      <c r="E33" s="15"/>
      <c r="F33" s="11"/>
      <c r="G33" s="12"/>
    </row>
    <row r="34" spans="1:7" x14ac:dyDescent="0.2">
      <c r="A34" s="13"/>
      <c r="B34" s="15">
        <v>1302</v>
      </c>
      <c r="C34" s="20" t="s">
        <v>15</v>
      </c>
      <c r="D34" s="24"/>
      <c r="E34" s="15">
        <f>B34*D34</f>
        <v>0</v>
      </c>
      <c r="F34" s="11"/>
      <c r="G34" s="12"/>
    </row>
    <row r="35" spans="1:7" x14ac:dyDescent="0.2">
      <c r="A35" s="13"/>
      <c r="B35" s="20"/>
      <c r="C35" s="20"/>
      <c r="D35" s="16"/>
      <c r="E35" s="15"/>
      <c r="F35" s="11"/>
      <c r="G35" s="12"/>
    </row>
    <row r="36" spans="1:7" ht="156.75" customHeight="1" x14ac:dyDescent="0.2">
      <c r="A36" s="13" t="s">
        <v>6</v>
      </c>
      <c r="B36" s="41" t="s">
        <v>140</v>
      </c>
      <c r="C36" s="26"/>
      <c r="D36" s="27"/>
      <c r="E36" s="28"/>
      <c r="F36" s="11"/>
      <c r="G36" s="12"/>
    </row>
    <row r="37" spans="1:7" x14ac:dyDescent="0.2">
      <c r="A37" s="13"/>
      <c r="B37" s="15">
        <v>36640</v>
      </c>
      <c r="C37" s="26" t="s">
        <v>27</v>
      </c>
      <c r="D37" s="52"/>
      <c r="E37" s="28">
        <f>D37*B37</f>
        <v>0</v>
      </c>
      <c r="F37" s="11"/>
      <c r="G37" s="12"/>
    </row>
    <row r="38" spans="1:7" x14ac:dyDescent="0.2">
      <c r="A38" s="13"/>
      <c r="B38" s="20"/>
      <c r="C38" s="20"/>
      <c r="D38" s="24"/>
      <c r="E38" s="15"/>
      <c r="F38" s="11"/>
      <c r="G38" s="12"/>
    </row>
    <row r="39" spans="1:7" ht="52.5" x14ac:dyDescent="0.2">
      <c r="A39" s="29" t="s">
        <v>8</v>
      </c>
      <c r="B39" s="41" t="s">
        <v>132</v>
      </c>
      <c r="C39" s="26"/>
      <c r="D39" s="52"/>
      <c r="E39" s="28"/>
      <c r="F39" s="11"/>
      <c r="G39" s="12"/>
    </row>
    <row r="40" spans="1:7" x14ac:dyDescent="0.2">
      <c r="A40" s="13"/>
      <c r="B40" s="15">
        <f>6642-2842</f>
        <v>3800</v>
      </c>
      <c r="C40" s="26" t="s">
        <v>27</v>
      </c>
      <c r="D40" s="52"/>
      <c r="E40" s="28">
        <f>B40*D40</f>
        <v>0</v>
      </c>
      <c r="F40" s="11"/>
      <c r="G40" s="12"/>
    </row>
    <row r="41" spans="1:7" x14ac:dyDescent="0.2">
      <c r="A41" s="13"/>
      <c r="B41" s="20"/>
      <c r="C41" s="20"/>
      <c r="D41" s="16"/>
      <c r="E41" s="15"/>
      <c r="F41" s="11"/>
      <c r="G41" s="12"/>
    </row>
    <row r="42" spans="1:7" ht="89.25" x14ac:dyDescent="0.2">
      <c r="A42" s="29" t="s">
        <v>10</v>
      </c>
      <c r="B42" s="20" t="s">
        <v>134</v>
      </c>
      <c r="C42" s="20"/>
      <c r="D42" s="16"/>
      <c r="E42" s="15"/>
      <c r="F42" s="11"/>
      <c r="G42" s="12"/>
    </row>
    <row r="43" spans="1:7" x14ac:dyDescent="0.2">
      <c r="A43" s="13"/>
      <c r="B43" s="15">
        <v>660</v>
      </c>
      <c r="C43" s="20" t="s">
        <v>24</v>
      </c>
      <c r="D43" s="16"/>
      <c r="E43" s="15">
        <f>B43*D43</f>
        <v>0</v>
      </c>
      <c r="F43" s="11"/>
      <c r="G43" s="12"/>
    </row>
    <row r="44" spans="1:7" x14ac:dyDescent="0.2">
      <c r="A44" s="13"/>
      <c r="B44" s="20"/>
      <c r="C44" s="20"/>
      <c r="D44" s="16"/>
      <c r="E44" s="15"/>
      <c r="F44" s="11"/>
      <c r="G44" s="12"/>
    </row>
    <row r="45" spans="1:7" ht="102" x14ac:dyDescent="0.2">
      <c r="A45" s="29" t="s">
        <v>11</v>
      </c>
      <c r="B45" s="20" t="s">
        <v>135</v>
      </c>
      <c r="C45" s="20"/>
      <c r="D45" s="16"/>
      <c r="E45" s="15"/>
      <c r="F45" s="11"/>
      <c r="G45" s="12"/>
    </row>
    <row r="46" spans="1:7" x14ac:dyDescent="0.2">
      <c r="A46" s="13"/>
      <c r="B46" s="15">
        <f>6770-1310</f>
        <v>5460</v>
      </c>
      <c r="C46" s="20" t="s">
        <v>25</v>
      </c>
      <c r="D46" s="24"/>
      <c r="E46" s="15">
        <f>B46*D46</f>
        <v>0</v>
      </c>
      <c r="F46" s="11"/>
      <c r="G46" s="12"/>
    </row>
    <row r="47" spans="1:7" x14ac:dyDescent="0.2">
      <c r="A47" s="13"/>
      <c r="B47" s="20"/>
      <c r="C47" s="20"/>
      <c r="D47" s="16"/>
      <c r="E47" s="15"/>
      <c r="F47" s="11"/>
      <c r="G47" s="12"/>
    </row>
    <row r="48" spans="1:7" ht="76.5" x14ac:dyDescent="0.2">
      <c r="A48" s="29" t="s">
        <v>14</v>
      </c>
      <c r="B48" s="20" t="s">
        <v>136</v>
      </c>
      <c r="C48" s="20"/>
      <c r="D48" s="16"/>
      <c r="E48" s="15"/>
      <c r="F48" s="11"/>
      <c r="G48" s="12"/>
    </row>
    <row r="49" spans="1:7" x14ac:dyDescent="0.2">
      <c r="A49" s="13"/>
      <c r="B49" s="15">
        <f>47*650-800</f>
        <v>29750</v>
      </c>
      <c r="C49" s="20" t="s">
        <v>25</v>
      </c>
      <c r="D49" s="24"/>
      <c r="E49" s="15">
        <f>B49*D49</f>
        <v>0</v>
      </c>
      <c r="F49" s="11"/>
      <c r="G49" s="12"/>
    </row>
    <row r="50" spans="1:7" x14ac:dyDescent="0.2">
      <c r="A50" s="13"/>
      <c r="B50" s="20"/>
      <c r="C50" s="20"/>
      <c r="D50" s="16"/>
      <c r="E50" s="15"/>
      <c r="F50" s="11"/>
      <c r="G50" s="12"/>
    </row>
    <row r="51" spans="1:7" ht="51" x14ac:dyDescent="0.2">
      <c r="A51" s="29" t="s">
        <v>16</v>
      </c>
      <c r="B51" s="41" t="s">
        <v>115</v>
      </c>
      <c r="C51" s="20"/>
      <c r="D51" s="16"/>
      <c r="E51" s="15"/>
      <c r="F51" s="11"/>
      <c r="G51" s="12"/>
    </row>
    <row r="52" spans="1:7" x14ac:dyDescent="0.2">
      <c r="A52" s="13"/>
      <c r="B52" s="25">
        <v>5</v>
      </c>
      <c r="C52" s="20" t="s">
        <v>29</v>
      </c>
      <c r="D52" s="16"/>
      <c r="E52" s="15">
        <f>B52*D52</f>
        <v>0</v>
      </c>
      <c r="F52" s="11"/>
      <c r="G52" s="12"/>
    </row>
    <row r="53" spans="1:7" x14ac:dyDescent="0.2">
      <c r="A53" s="13"/>
      <c r="B53" s="25"/>
      <c r="C53" s="20"/>
      <c r="D53" s="16"/>
      <c r="E53" s="15"/>
      <c r="F53" s="11"/>
      <c r="G53" s="12"/>
    </row>
    <row r="54" spans="1:7" ht="63.75" x14ac:dyDescent="0.2">
      <c r="A54" s="13" t="s">
        <v>17</v>
      </c>
      <c r="B54" s="26" t="s">
        <v>28</v>
      </c>
      <c r="C54" s="20"/>
      <c r="D54" s="16"/>
      <c r="E54" s="15"/>
      <c r="F54" s="11"/>
      <c r="G54" s="12"/>
    </row>
    <row r="55" spans="1:7" x14ac:dyDescent="0.2">
      <c r="A55" s="13"/>
      <c r="B55" s="25">
        <v>25</v>
      </c>
      <c r="C55" s="20" t="s">
        <v>29</v>
      </c>
      <c r="D55" s="16"/>
      <c r="E55" s="15">
        <f>B55*D55</f>
        <v>0</v>
      </c>
      <c r="F55" s="11"/>
      <c r="G55" s="12"/>
    </row>
    <row r="56" spans="1:7" x14ac:dyDescent="0.2">
      <c r="A56" s="13"/>
      <c r="B56" s="20"/>
      <c r="C56" s="20"/>
      <c r="D56" s="16"/>
      <c r="E56" s="15"/>
      <c r="F56" s="11"/>
      <c r="G56" s="12"/>
    </row>
    <row r="57" spans="1:7" ht="76.5" x14ac:dyDescent="0.2">
      <c r="A57" s="13" t="s">
        <v>30</v>
      </c>
      <c r="B57" s="20" t="s">
        <v>138</v>
      </c>
      <c r="C57" s="20"/>
      <c r="D57" s="16"/>
      <c r="E57" s="15"/>
      <c r="F57" s="11"/>
      <c r="G57" s="12"/>
    </row>
    <row r="58" spans="1:7" x14ac:dyDescent="0.2">
      <c r="A58" s="13"/>
      <c r="B58" s="15">
        <v>6650</v>
      </c>
      <c r="C58" s="20" t="s">
        <v>25</v>
      </c>
      <c r="D58" s="16"/>
      <c r="E58" s="28">
        <f>B58*D58</f>
        <v>0</v>
      </c>
      <c r="F58" s="11"/>
      <c r="G58" s="12"/>
    </row>
    <row r="59" spans="1:7" x14ac:dyDescent="0.2">
      <c r="A59" s="13"/>
      <c r="B59" s="25"/>
      <c r="C59" s="20"/>
      <c r="D59" s="16"/>
      <c r="E59" s="28"/>
      <c r="F59" s="11"/>
      <c r="G59" s="12"/>
    </row>
    <row r="60" spans="1:7" ht="51" x14ac:dyDescent="0.2">
      <c r="A60" s="13" t="s">
        <v>31</v>
      </c>
      <c r="B60" s="20" t="s">
        <v>137</v>
      </c>
      <c r="C60" s="20"/>
      <c r="D60" s="16"/>
      <c r="E60" s="15"/>
      <c r="F60" s="11"/>
      <c r="G60" s="12"/>
    </row>
    <row r="61" spans="1:7" x14ac:dyDescent="0.2">
      <c r="A61" s="13"/>
      <c r="B61" s="15">
        <f>7457-2105</f>
        <v>5352</v>
      </c>
      <c r="C61" s="20" t="s">
        <v>25</v>
      </c>
      <c r="D61" s="16"/>
      <c r="E61" s="28">
        <f>B61*D61</f>
        <v>0</v>
      </c>
      <c r="F61" s="11"/>
      <c r="G61" s="12"/>
    </row>
    <row r="62" spans="1:7" x14ac:dyDescent="0.2">
      <c r="A62" s="13"/>
      <c r="B62" s="25"/>
      <c r="C62" s="20"/>
      <c r="D62" s="16"/>
      <c r="E62" s="28"/>
      <c r="F62" s="11"/>
      <c r="G62" s="12"/>
    </row>
    <row r="63" spans="1:7" ht="51" x14ac:dyDescent="0.2">
      <c r="A63" s="13" t="s">
        <v>32</v>
      </c>
      <c r="B63" s="33" t="s">
        <v>125</v>
      </c>
      <c r="C63" s="20"/>
      <c r="D63" s="16"/>
      <c r="E63" s="28"/>
      <c r="F63" s="11"/>
      <c r="G63" s="12"/>
    </row>
    <row r="64" spans="1:7" x14ac:dyDescent="0.2">
      <c r="A64" s="13"/>
      <c r="B64" s="15">
        <v>0</v>
      </c>
      <c r="C64" s="20" t="s">
        <v>25</v>
      </c>
      <c r="D64" s="16"/>
      <c r="E64" s="15">
        <f>B64*D64</f>
        <v>0</v>
      </c>
      <c r="F64" s="11"/>
      <c r="G64" s="12"/>
    </row>
    <row r="65" spans="1:7" x14ac:dyDescent="0.2">
      <c r="A65" s="13"/>
      <c r="B65" s="20"/>
      <c r="C65" s="20"/>
      <c r="D65" s="18" t="s">
        <v>18</v>
      </c>
      <c r="E65" s="19">
        <f>SUM(E34:E64)</f>
        <v>0</v>
      </c>
      <c r="F65" s="11"/>
      <c r="G65" s="12"/>
    </row>
    <row r="66" spans="1:7" x14ac:dyDescent="0.2">
      <c r="A66" s="13"/>
      <c r="B66" s="20"/>
      <c r="C66" s="20"/>
      <c r="D66" s="16"/>
      <c r="E66" s="15"/>
      <c r="F66" s="11"/>
      <c r="G66" s="12"/>
    </row>
    <row r="67" spans="1:7" x14ac:dyDescent="0.2">
      <c r="A67" s="13"/>
      <c r="B67" s="20"/>
      <c r="C67" s="20"/>
      <c r="D67" s="16"/>
      <c r="E67" s="15"/>
      <c r="F67" s="11"/>
      <c r="G67" s="12"/>
    </row>
    <row r="68" spans="1:7" x14ac:dyDescent="0.2">
      <c r="A68" s="13"/>
      <c r="B68" s="20"/>
      <c r="C68" s="20"/>
      <c r="D68" s="16"/>
      <c r="E68" s="15"/>
      <c r="F68" s="11"/>
      <c r="G68" s="12"/>
    </row>
    <row r="69" spans="1:7" x14ac:dyDescent="0.2">
      <c r="A69" s="29"/>
      <c r="B69" s="20"/>
      <c r="C69" s="20"/>
      <c r="D69" s="16"/>
      <c r="E69" s="15"/>
      <c r="F69" s="11"/>
      <c r="G69" s="12"/>
    </row>
    <row r="70" spans="1:7" x14ac:dyDescent="0.2">
      <c r="A70" s="9" t="s">
        <v>121</v>
      </c>
      <c r="B70" s="9"/>
      <c r="C70" s="9"/>
      <c r="D70" s="9"/>
      <c r="E70" s="9"/>
      <c r="F70" s="11"/>
      <c r="G70" s="12"/>
    </row>
    <row r="71" spans="1:7" ht="25.5" x14ac:dyDescent="0.2">
      <c r="A71" s="13" t="s">
        <v>4</v>
      </c>
      <c r="B71" s="20" t="s">
        <v>33</v>
      </c>
      <c r="C71" s="20"/>
      <c r="D71" s="16"/>
      <c r="E71" s="15"/>
      <c r="F71" s="11"/>
      <c r="G71" s="12"/>
    </row>
    <row r="72" spans="1:7" x14ac:dyDescent="0.2">
      <c r="A72" s="13"/>
      <c r="B72" s="25">
        <f>0.42-0.12</f>
        <v>0.3</v>
      </c>
      <c r="C72" s="20" t="s">
        <v>21</v>
      </c>
      <c r="D72" s="16"/>
      <c r="E72" s="15">
        <f>B72*D72</f>
        <v>0</v>
      </c>
      <c r="F72" s="11"/>
      <c r="G72" s="12"/>
    </row>
    <row r="73" spans="1:7" x14ac:dyDescent="0.2">
      <c r="A73" s="13"/>
      <c r="B73" s="25"/>
      <c r="C73" s="20"/>
      <c r="D73" s="16"/>
      <c r="E73" s="15"/>
      <c r="F73" s="11"/>
      <c r="G73" s="12"/>
    </row>
    <row r="74" spans="1:7" ht="25.5" x14ac:dyDescent="0.2">
      <c r="A74" s="13" t="s">
        <v>6</v>
      </c>
      <c r="B74" s="20" t="s">
        <v>34</v>
      </c>
      <c r="C74" s="20"/>
      <c r="D74" s="16"/>
      <c r="E74" s="15"/>
      <c r="F74" s="11"/>
      <c r="G74" s="12"/>
    </row>
    <row r="75" spans="1:7" x14ac:dyDescent="0.2">
      <c r="A75" s="13"/>
      <c r="B75" s="25">
        <f>24-5</f>
        <v>19</v>
      </c>
      <c r="C75" s="20" t="s">
        <v>15</v>
      </c>
      <c r="D75" s="16"/>
      <c r="E75" s="15">
        <f>B75*D75</f>
        <v>0</v>
      </c>
      <c r="F75" s="11"/>
      <c r="G75" s="12"/>
    </row>
    <row r="76" spans="1:7" x14ac:dyDescent="0.2">
      <c r="A76" s="13"/>
      <c r="B76" s="20"/>
      <c r="C76" s="20"/>
      <c r="D76" s="20"/>
      <c r="E76" s="25"/>
      <c r="F76" s="11"/>
      <c r="G76" s="12"/>
    </row>
    <row r="77" spans="1:7" ht="51" x14ac:dyDescent="0.2">
      <c r="A77" s="13" t="s">
        <v>8</v>
      </c>
      <c r="B77" s="20" t="s">
        <v>116</v>
      </c>
      <c r="C77" s="20"/>
      <c r="D77" s="16"/>
      <c r="E77" s="15"/>
      <c r="F77" s="11"/>
      <c r="G77" s="12"/>
    </row>
    <row r="78" spans="1:7" x14ac:dyDescent="0.2">
      <c r="A78" s="13"/>
      <c r="B78" s="25">
        <f>(3550+666+100+100+440)-1890</f>
        <v>2966</v>
      </c>
      <c r="C78" s="20" t="s">
        <v>25</v>
      </c>
      <c r="D78" s="16"/>
      <c r="E78" s="15">
        <f>B78*D78</f>
        <v>0</v>
      </c>
      <c r="F78" s="11"/>
      <c r="G78" s="12"/>
    </row>
    <row r="79" spans="1:7" x14ac:dyDescent="0.2">
      <c r="A79" s="13"/>
      <c r="B79" s="20"/>
      <c r="C79" s="20"/>
      <c r="D79" s="16"/>
      <c r="E79" s="15"/>
      <c r="F79" s="11"/>
      <c r="G79" s="12"/>
    </row>
    <row r="80" spans="1:7" ht="25.5" x14ac:dyDescent="0.2">
      <c r="A80" s="13" t="s">
        <v>10</v>
      </c>
      <c r="B80" s="20" t="s">
        <v>35</v>
      </c>
      <c r="C80" s="20"/>
      <c r="D80" s="16"/>
      <c r="E80" s="15"/>
      <c r="F80" s="11"/>
      <c r="G80" s="12"/>
    </row>
    <row r="81" spans="1:7" x14ac:dyDescent="0.2">
      <c r="A81" s="13"/>
      <c r="B81" s="25">
        <f>1000-390</f>
        <v>610</v>
      </c>
      <c r="C81" s="20" t="s">
        <v>27</v>
      </c>
      <c r="D81" s="16"/>
      <c r="E81" s="15">
        <f>B81*D81</f>
        <v>0</v>
      </c>
      <c r="F81" s="11"/>
      <c r="G81" s="12"/>
    </row>
    <row r="82" spans="1:7" x14ac:dyDescent="0.2">
      <c r="A82" s="13"/>
      <c r="B82" s="20"/>
      <c r="C82" s="20"/>
      <c r="D82" s="16"/>
      <c r="E82" s="15"/>
      <c r="F82" s="11"/>
      <c r="G82" s="12"/>
    </row>
    <row r="83" spans="1:7" ht="229.5" x14ac:dyDescent="0.2">
      <c r="A83" s="13" t="s">
        <v>11</v>
      </c>
      <c r="B83" s="43" t="s">
        <v>117</v>
      </c>
      <c r="C83" s="20"/>
      <c r="D83" s="16"/>
      <c r="E83" s="15"/>
      <c r="F83" s="11"/>
      <c r="G83" s="12"/>
    </row>
    <row r="84" spans="1:7" x14ac:dyDescent="0.2">
      <c r="A84" s="13"/>
      <c r="B84" s="25">
        <f>5-1</f>
        <v>4</v>
      </c>
      <c r="C84" s="20" t="s">
        <v>5</v>
      </c>
      <c r="D84" s="16"/>
      <c r="E84" s="15">
        <f>B84*D84</f>
        <v>0</v>
      </c>
      <c r="F84" s="11"/>
      <c r="G84" s="12"/>
    </row>
    <row r="85" spans="1:7" x14ac:dyDescent="0.2">
      <c r="A85" s="13"/>
      <c r="B85" s="20"/>
      <c r="C85" s="20"/>
      <c r="D85" s="16"/>
      <c r="E85" s="15"/>
      <c r="F85" s="11"/>
      <c r="G85" s="12"/>
    </row>
    <row r="86" spans="1:7" ht="229.5" x14ac:dyDescent="0.2">
      <c r="A86" s="13" t="s">
        <v>14</v>
      </c>
      <c r="B86" s="42" t="s">
        <v>118</v>
      </c>
      <c r="C86" s="20"/>
      <c r="D86" s="16"/>
      <c r="E86" s="15"/>
      <c r="F86" s="11"/>
      <c r="G86" s="12"/>
    </row>
    <row r="87" spans="1:7" x14ac:dyDescent="0.2">
      <c r="A87" s="13"/>
      <c r="B87" s="25">
        <v>1</v>
      </c>
      <c r="C87" s="20" t="s">
        <v>5</v>
      </c>
      <c r="D87" s="16"/>
      <c r="E87" s="15">
        <f>B87*D87</f>
        <v>0</v>
      </c>
      <c r="F87" s="11"/>
      <c r="G87" s="12"/>
    </row>
    <row r="88" spans="1:7" x14ac:dyDescent="0.2">
      <c r="A88" s="13"/>
      <c r="B88" s="20"/>
      <c r="C88" s="20"/>
      <c r="D88" s="16"/>
      <c r="E88" s="15"/>
      <c r="F88" s="11"/>
      <c r="G88" s="12"/>
    </row>
    <row r="89" spans="1:7" ht="38.25" x14ac:dyDescent="0.2">
      <c r="A89" s="29" t="s">
        <v>16</v>
      </c>
      <c r="B89" s="20" t="s">
        <v>93</v>
      </c>
      <c r="C89" s="20"/>
      <c r="D89" s="16"/>
      <c r="E89" s="15"/>
      <c r="F89" s="11"/>
      <c r="G89" s="12"/>
    </row>
    <row r="90" spans="1:7" x14ac:dyDescent="0.2">
      <c r="A90" s="13"/>
      <c r="B90" s="25">
        <f>372-73.5</f>
        <v>298.5</v>
      </c>
      <c r="C90" s="20" t="s">
        <v>24</v>
      </c>
      <c r="D90" s="16"/>
      <c r="E90" s="15">
        <f>B90*D90</f>
        <v>0</v>
      </c>
      <c r="F90" s="11"/>
      <c r="G90" s="12"/>
    </row>
    <row r="91" spans="1:7" x14ac:dyDescent="0.2">
      <c r="A91" s="13"/>
      <c r="B91" s="20"/>
      <c r="C91" s="20"/>
      <c r="D91" s="16"/>
      <c r="E91" s="15"/>
      <c r="F91" s="11"/>
      <c r="G91" s="12"/>
    </row>
    <row r="92" spans="1:7" ht="180" customHeight="1" x14ac:dyDescent="0.2">
      <c r="A92" s="29" t="s">
        <v>17</v>
      </c>
      <c r="B92" s="42" t="s">
        <v>139</v>
      </c>
      <c r="C92" s="20"/>
      <c r="D92" s="16"/>
      <c r="E92" s="15"/>
      <c r="F92" s="11"/>
      <c r="G92" s="12"/>
    </row>
    <row r="93" spans="1:7" x14ac:dyDescent="0.2">
      <c r="A93" s="13"/>
      <c r="B93" s="25">
        <v>1</v>
      </c>
      <c r="C93" s="20" t="s">
        <v>15</v>
      </c>
      <c r="D93" s="27"/>
      <c r="E93" s="15">
        <f>B93*D93</f>
        <v>0</v>
      </c>
      <c r="F93" s="11"/>
      <c r="G93" s="12"/>
    </row>
    <row r="94" spans="1:7" x14ac:dyDescent="0.2">
      <c r="A94" s="29"/>
      <c r="B94" s="25"/>
      <c r="C94" s="20"/>
      <c r="D94" s="16"/>
      <c r="E94" s="15"/>
      <c r="F94" s="11"/>
      <c r="G94" s="12"/>
    </row>
    <row r="95" spans="1:7" ht="25.5" x14ac:dyDescent="0.2">
      <c r="A95" s="29" t="s">
        <v>30</v>
      </c>
      <c r="B95" s="20" t="s">
        <v>92</v>
      </c>
      <c r="C95" s="20"/>
      <c r="D95" s="16"/>
      <c r="E95" s="15"/>
      <c r="F95" s="11"/>
      <c r="G95" s="12"/>
    </row>
    <row r="96" spans="1:7" x14ac:dyDescent="0.2">
      <c r="A96" s="13"/>
      <c r="B96" s="25">
        <f>3716*0.61</f>
        <v>2266.7599999999998</v>
      </c>
      <c r="C96" s="20" t="s">
        <v>25</v>
      </c>
      <c r="D96" s="16"/>
      <c r="E96" s="15">
        <f>B96*D96</f>
        <v>0</v>
      </c>
      <c r="F96" s="11"/>
      <c r="G96" s="12"/>
    </row>
    <row r="97" spans="1:7" x14ac:dyDescent="0.2">
      <c r="A97" s="13"/>
      <c r="B97" s="25"/>
      <c r="C97" s="20"/>
      <c r="D97" s="16"/>
      <c r="E97" s="15"/>
      <c r="F97" s="11"/>
      <c r="G97" s="12"/>
    </row>
    <row r="98" spans="1:7" x14ac:dyDescent="0.2">
      <c r="A98" s="29" t="s">
        <v>31</v>
      </c>
      <c r="B98" s="20" t="s">
        <v>36</v>
      </c>
      <c r="C98" s="20"/>
      <c r="D98" s="16"/>
      <c r="E98" s="15"/>
      <c r="F98" s="11"/>
      <c r="G98" s="12"/>
    </row>
    <row r="99" spans="1:7" x14ac:dyDescent="0.2">
      <c r="A99" s="13"/>
      <c r="B99" s="25">
        <v>300</v>
      </c>
      <c r="C99" s="20" t="s">
        <v>37</v>
      </c>
      <c r="D99" s="16"/>
      <c r="E99" s="15">
        <f>B99*D99</f>
        <v>0</v>
      </c>
      <c r="F99" s="11"/>
      <c r="G99" s="12"/>
    </row>
    <row r="100" spans="1:7" x14ac:dyDescent="0.2">
      <c r="A100" s="29"/>
      <c r="B100" s="25"/>
      <c r="C100" s="20"/>
      <c r="D100" s="18" t="s">
        <v>18</v>
      </c>
      <c r="E100" s="19">
        <f>SUM(E72:E99)</f>
        <v>0</v>
      </c>
      <c r="F100" s="11"/>
      <c r="G100" s="12"/>
    </row>
    <row r="101" spans="1:7" x14ac:dyDescent="0.2">
      <c r="A101" s="29"/>
      <c r="B101" s="25"/>
      <c r="C101" s="20"/>
      <c r="D101" s="16"/>
      <c r="E101" s="15"/>
      <c r="F101" s="11"/>
      <c r="G101" s="12"/>
    </row>
    <row r="102" spans="1:7" x14ac:dyDescent="0.2">
      <c r="A102" s="30"/>
      <c r="B102" s="12"/>
      <c r="C102" s="12"/>
      <c r="D102" s="12"/>
      <c r="F102" s="8"/>
      <c r="G102" s="8"/>
    </row>
    <row r="103" spans="1:7" x14ac:dyDescent="0.2">
      <c r="A103" s="30"/>
      <c r="B103" s="12"/>
      <c r="C103" s="12"/>
      <c r="D103" s="12"/>
      <c r="F103" s="8"/>
      <c r="G103" s="8"/>
    </row>
    <row r="104" spans="1:7" x14ac:dyDescent="0.2">
      <c r="A104" s="30"/>
      <c r="B104" s="12"/>
      <c r="C104" s="8"/>
      <c r="D104" s="8"/>
      <c r="E104" s="31"/>
      <c r="F104" s="8"/>
      <c r="G104" s="8"/>
    </row>
    <row r="105" spans="1:7" x14ac:dyDescent="0.2">
      <c r="A105" s="30"/>
      <c r="B105" s="8"/>
      <c r="C105" s="8"/>
      <c r="D105" s="8"/>
      <c r="E105" s="31"/>
      <c r="F105" s="8"/>
      <c r="G105" s="8"/>
    </row>
    <row r="106" spans="1:7" x14ac:dyDescent="0.2">
      <c r="A106" s="30"/>
      <c r="B106" s="8"/>
      <c r="C106" s="8"/>
      <c r="D106" s="8"/>
      <c r="E106" s="31"/>
      <c r="F106" s="8"/>
      <c r="G106" s="8"/>
    </row>
    <row r="107" spans="1:7" x14ac:dyDescent="0.2">
      <c r="A107" s="30"/>
      <c r="B107" s="8"/>
      <c r="C107" s="8"/>
      <c r="D107" s="8"/>
      <c r="E107" s="31"/>
      <c r="F107" s="8"/>
      <c r="G107" s="8"/>
    </row>
    <row r="108" spans="1:7" x14ac:dyDescent="0.2">
      <c r="A108" s="30"/>
      <c r="B108" s="8"/>
      <c r="C108" s="8"/>
      <c r="D108" s="8"/>
      <c r="E108" s="31"/>
      <c r="F108" s="8"/>
      <c r="G108" s="8"/>
    </row>
    <row r="109" spans="1:7" x14ac:dyDescent="0.2">
      <c r="A109" s="32"/>
      <c r="B109" s="8"/>
      <c r="C109" s="8"/>
      <c r="D109" s="8"/>
      <c r="E109" s="31"/>
      <c r="F109" s="8"/>
      <c r="G109" s="8"/>
    </row>
    <row r="110" spans="1:7" x14ac:dyDescent="0.2">
      <c r="A110" s="32"/>
      <c r="B110" s="8"/>
      <c r="C110" s="8"/>
      <c r="D110" s="8"/>
      <c r="E110" s="31"/>
      <c r="F110" s="8"/>
      <c r="G110" s="8"/>
    </row>
    <row r="111" spans="1:7" x14ac:dyDescent="0.2">
      <c r="A111" s="32"/>
      <c r="B111" s="8"/>
      <c r="C111" s="8"/>
      <c r="D111" s="8"/>
      <c r="E111" s="31"/>
      <c r="F111" s="8"/>
      <c r="G111" s="8"/>
    </row>
    <row r="112" spans="1:7" x14ac:dyDescent="0.2">
      <c r="A112" s="32"/>
      <c r="B112" s="8"/>
      <c r="C112" s="8"/>
      <c r="D112" s="8"/>
      <c r="E112" s="31"/>
      <c r="F112" s="8"/>
      <c r="G112" s="8"/>
    </row>
    <row r="113" spans="1:7" x14ac:dyDescent="0.2">
      <c r="A113" s="32"/>
      <c r="B113" s="8"/>
      <c r="C113" s="8"/>
      <c r="D113" s="8"/>
      <c r="E113" s="31"/>
      <c r="F113" s="8"/>
      <c r="G113" s="8"/>
    </row>
    <row r="114" spans="1:7" x14ac:dyDescent="0.2">
      <c r="A114" s="32"/>
      <c r="B114" s="8"/>
      <c r="C114" s="8"/>
      <c r="D114" s="8"/>
      <c r="E114" s="31"/>
      <c r="F114" s="8"/>
      <c r="G114" s="8"/>
    </row>
    <row r="115" spans="1:7" x14ac:dyDescent="0.2">
      <c r="A115" s="32"/>
      <c r="B115" s="8"/>
      <c r="C115" s="8"/>
      <c r="D115" s="8"/>
      <c r="E115" s="31"/>
      <c r="F115" s="8"/>
      <c r="G115" s="8"/>
    </row>
    <row r="116" spans="1:7" x14ac:dyDescent="0.2">
      <c r="A116" s="32"/>
      <c r="B116" s="8"/>
      <c r="C116" s="8"/>
      <c r="D116" s="8"/>
      <c r="E116" s="31"/>
      <c r="F116" s="8"/>
      <c r="G116" s="8"/>
    </row>
    <row r="117" spans="1:7" x14ac:dyDescent="0.2">
      <c r="A117" s="32"/>
      <c r="B117" s="8"/>
      <c r="C117" s="8"/>
      <c r="D117" s="8"/>
      <c r="E117" s="31"/>
      <c r="F117" s="8"/>
      <c r="G117" s="8"/>
    </row>
    <row r="118" spans="1:7" x14ac:dyDescent="0.2">
      <c r="A118" s="32"/>
      <c r="B118" s="8"/>
      <c r="C118" s="8"/>
      <c r="D118" s="8"/>
      <c r="E118" s="31"/>
      <c r="F118" s="8"/>
      <c r="G118" s="8"/>
    </row>
    <row r="119" spans="1:7" x14ac:dyDescent="0.2">
      <c r="A119" s="32"/>
      <c r="B119" s="8"/>
      <c r="C119" s="8"/>
      <c r="D119" s="8"/>
      <c r="E119" s="31"/>
      <c r="F119" s="8"/>
      <c r="G119" s="8"/>
    </row>
    <row r="120" spans="1:7" x14ac:dyDescent="0.2">
      <c r="A120" s="32"/>
      <c r="B120" s="8"/>
      <c r="C120" s="8"/>
      <c r="D120" s="8"/>
      <c r="E120" s="31"/>
      <c r="F120" s="8"/>
      <c r="G120" s="8"/>
    </row>
    <row r="121" spans="1:7" x14ac:dyDescent="0.2">
      <c r="A121" s="32"/>
      <c r="B121" s="8"/>
      <c r="C121" s="8"/>
      <c r="D121" s="8"/>
      <c r="E121" s="31"/>
      <c r="F121" s="8"/>
      <c r="G121" s="8"/>
    </row>
    <row r="122" spans="1:7" x14ac:dyDescent="0.2">
      <c r="A122" s="32"/>
      <c r="B122" s="8"/>
      <c r="C122" s="8"/>
      <c r="D122" s="8"/>
      <c r="E122" s="31"/>
      <c r="F122" s="8"/>
      <c r="G122" s="8"/>
    </row>
    <row r="123" spans="1:7" x14ac:dyDescent="0.2">
      <c r="A123" s="32"/>
      <c r="B123" s="8"/>
      <c r="C123" s="8"/>
      <c r="D123" s="8"/>
      <c r="E123" s="31"/>
      <c r="F123" s="8"/>
      <c r="G123" s="8"/>
    </row>
    <row r="124" spans="1:7" x14ac:dyDescent="0.2">
      <c r="A124" s="32"/>
      <c r="B124" s="8"/>
      <c r="C124" s="8"/>
      <c r="D124" s="8"/>
      <c r="E124" s="31"/>
      <c r="F124" s="8"/>
      <c r="G124" s="8"/>
    </row>
    <row r="125" spans="1:7" x14ac:dyDescent="0.2">
      <c r="A125" s="32"/>
      <c r="B125" s="8"/>
      <c r="C125" s="8"/>
      <c r="D125" s="8"/>
      <c r="E125" s="31"/>
      <c r="F125" s="8"/>
      <c r="G125" s="8"/>
    </row>
    <row r="126" spans="1:7" x14ac:dyDescent="0.2">
      <c r="A126" s="32"/>
      <c r="B126" s="8"/>
      <c r="C126" s="8"/>
      <c r="D126" s="8"/>
      <c r="E126" s="31"/>
      <c r="F126" s="8"/>
      <c r="G126" s="8"/>
    </row>
    <row r="127" spans="1:7" x14ac:dyDescent="0.2">
      <c r="A127" s="32"/>
      <c r="B127" s="8"/>
      <c r="C127" s="8"/>
      <c r="D127" s="8"/>
      <c r="E127" s="31"/>
      <c r="F127" s="8"/>
      <c r="G127" s="8"/>
    </row>
    <row r="128" spans="1:7" x14ac:dyDescent="0.2">
      <c r="A128" s="32"/>
      <c r="B128" s="8"/>
      <c r="C128" s="8"/>
      <c r="D128" s="8"/>
      <c r="E128" s="31"/>
      <c r="F128" s="8"/>
      <c r="G128" s="8"/>
    </row>
    <row r="129" spans="1:7" x14ac:dyDescent="0.2">
      <c r="A129" s="32"/>
      <c r="B129" s="8"/>
      <c r="C129" s="8"/>
      <c r="D129" s="8"/>
      <c r="E129" s="31"/>
      <c r="F129" s="8"/>
      <c r="G129" s="8"/>
    </row>
    <row r="130" spans="1:7" x14ac:dyDescent="0.2">
      <c r="A130" s="32"/>
      <c r="B130" s="8"/>
      <c r="C130" s="8"/>
      <c r="D130" s="8"/>
      <c r="E130" s="31"/>
      <c r="F130" s="8"/>
      <c r="G130" s="8"/>
    </row>
    <row r="131" spans="1:7" x14ac:dyDescent="0.2">
      <c r="A131" s="32"/>
      <c r="B131" s="8"/>
      <c r="C131" s="8"/>
      <c r="D131" s="8"/>
      <c r="E131" s="31"/>
      <c r="F131" s="8"/>
      <c r="G131" s="8"/>
    </row>
    <row r="132" spans="1:7" x14ac:dyDescent="0.2">
      <c r="A132" s="32"/>
      <c r="B132" s="8"/>
      <c r="C132" s="8"/>
      <c r="D132" s="8"/>
      <c r="E132" s="31"/>
      <c r="F132" s="8"/>
      <c r="G132" s="8"/>
    </row>
    <row r="133" spans="1:7" x14ac:dyDescent="0.2">
      <c r="A133" s="32"/>
      <c r="B133" s="8"/>
      <c r="C133" s="8"/>
      <c r="D133" s="8"/>
      <c r="E133" s="31"/>
      <c r="F133" s="8"/>
      <c r="G133" s="8"/>
    </row>
    <row r="134" spans="1:7" x14ac:dyDescent="0.2">
      <c r="A134" s="32"/>
      <c r="B134" s="8"/>
      <c r="C134" s="8"/>
      <c r="D134" s="8"/>
      <c r="E134" s="31"/>
      <c r="F134" s="8"/>
      <c r="G134" s="8"/>
    </row>
    <row r="135" spans="1:7" x14ac:dyDescent="0.2">
      <c r="A135" s="32"/>
      <c r="B135" s="8"/>
      <c r="C135" s="8"/>
      <c r="D135" s="8"/>
      <c r="E135" s="31"/>
      <c r="F135" s="8"/>
      <c r="G135" s="8"/>
    </row>
    <row r="136" spans="1:7" x14ac:dyDescent="0.2">
      <c r="A136" s="32"/>
      <c r="B136" s="8"/>
      <c r="C136" s="8"/>
      <c r="D136" s="8"/>
      <c r="E136" s="31"/>
      <c r="F136" s="8"/>
      <c r="G136" s="8"/>
    </row>
    <row r="137" spans="1:7" x14ac:dyDescent="0.2">
      <c r="A137" s="32"/>
      <c r="B137" s="8"/>
      <c r="C137" s="8"/>
      <c r="D137" s="8"/>
      <c r="E137" s="31"/>
      <c r="F137" s="8"/>
      <c r="G137" s="8"/>
    </row>
    <row r="138" spans="1:7" x14ac:dyDescent="0.2">
      <c r="A138" s="32"/>
      <c r="B138" s="8"/>
      <c r="C138" s="8"/>
      <c r="D138" s="8"/>
      <c r="E138" s="31"/>
      <c r="F138" s="8"/>
      <c r="G138" s="8"/>
    </row>
    <row r="139" spans="1:7" x14ac:dyDescent="0.2">
      <c r="A139" s="32"/>
      <c r="B139" s="8"/>
      <c r="C139" s="8"/>
      <c r="D139" s="8"/>
      <c r="E139" s="31"/>
      <c r="F139" s="8"/>
      <c r="G139" s="8"/>
    </row>
    <row r="140" spans="1:7" x14ac:dyDescent="0.2">
      <c r="A140" s="32"/>
      <c r="B140" s="8"/>
      <c r="C140" s="8"/>
      <c r="D140" s="8"/>
      <c r="E140" s="31"/>
      <c r="F140" s="8"/>
      <c r="G140" s="8"/>
    </row>
    <row r="141" spans="1:7" x14ac:dyDescent="0.2">
      <c r="A141" s="32"/>
      <c r="B141" s="8"/>
      <c r="C141" s="8"/>
      <c r="D141" s="8"/>
      <c r="E141" s="31"/>
      <c r="F141" s="8"/>
      <c r="G141" s="8"/>
    </row>
    <row r="142" spans="1:7" x14ac:dyDescent="0.2">
      <c r="A142" s="32"/>
      <c r="B142" s="8"/>
      <c r="C142" s="8"/>
      <c r="D142" s="8"/>
      <c r="E142" s="31"/>
      <c r="F142" s="8"/>
      <c r="G142" s="8"/>
    </row>
    <row r="143" spans="1:7" x14ac:dyDescent="0.2">
      <c r="A143" s="32"/>
      <c r="B143" s="8"/>
      <c r="C143" s="8"/>
      <c r="D143" s="8"/>
      <c r="E143" s="31"/>
      <c r="F143" s="8"/>
      <c r="G143" s="8"/>
    </row>
    <row r="144" spans="1:7" x14ac:dyDescent="0.2">
      <c r="A144" s="32"/>
      <c r="B144" s="8"/>
      <c r="C144" s="8"/>
      <c r="D144" s="8"/>
      <c r="E144" s="31"/>
      <c r="F144" s="8"/>
      <c r="G144" s="8"/>
    </row>
    <row r="145" spans="1:7" x14ac:dyDescent="0.2">
      <c r="A145" s="32"/>
      <c r="B145" s="8"/>
      <c r="C145" s="8"/>
      <c r="D145" s="8"/>
      <c r="E145" s="31"/>
      <c r="F145" s="8"/>
      <c r="G145" s="8"/>
    </row>
    <row r="146" spans="1:7" x14ac:dyDescent="0.2">
      <c r="A146" s="32"/>
      <c r="B146" s="8"/>
      <c r="C146" s="8"/>
      <c r="D146" s="8"/>
      <c r="E146" s="31"/>
      <c r="F146" s="8"/>
      <c r="G146" s="8"/>
    </row>
    <row r="147" spans="1:7" x14ac:dyDescent="0.2">
      <c r="A147" s="32"/>
      <c r="B147" s="8"/>
      <c r="C147" s="8"/>
      <c r="D147" s="8"/>
      <c r="E147" s="31"/>
      <c r="F147" s="8"/>
      <c r="G147" s="8"/>
    </row>
    <row r="148" spans="1:7" x14ac:dyDescent="0.2">
      <c r="A148" s="32"/>
      <c r="B148" s="8"/>
      <c r="C148" s="8"/>
      <c r="D148" s="8"/>
      <c r="E148" s="31"/>
      <c r="F148" s="8"/>
      <c r="G148" s="8"/>
    </row>
    <row r="149" spans="1:7" x14ac:dyDescent="0.2">
      <c r="A149" s="32"/>
      <c r="B149" s="8"/>
      <c r="C149" s="8"/>
      <c r="D149" s="8"/>
      <c r="E149" s="31"/>
      <c r="F149" s="8"/>
      <c r="G149" s="8"/>
    </row>
    <row r="150" spans="1:7" x14ac:dyDescent="0.2">
      <c r="A150" s="32"/>
      <c r="B150" s="8"/>
      <c r="C150" s="8"/>
      <c r="D150" s="8"/>
      <c r="E150" s="31"/>
      <c r="F150" s="8"/>
      <c r="G150" s="8"/>
    </row>
    <row r="151" spans="1:7" x14ac:dyDescent="0.2">
      <c r="A151" s="32"/>
      <c r="B151" s="8"/>
      <c r="C151" s="8"/>
      <c r="D151" s="8"/>
      <c r="E151" s="31"/>
      <c r="F151" s="8"/>
      <c r="G151" s="8"/>
    </row>
    <row r="152" spans="1:7" x14ac:dyDescent="0.2">
      <c r="A152" s="32"/>
      <c r="B152" s="8"/>
      <c r="C152" s="8"/>
      <c r="D152" s="8"/>
      <c r="E152" s="31"/>
      <c r="F152" s="8"/>
      <c r="G152" s="8"/>
    </row>
    <row r="153" spans="1:7" x14ac:dyDescent="0.2">
      <c r="A153" s="32"/>
      <c r="B153" s="8"/>
      <c r="C153" s="8"/>
      <c r="D153" s="8"/>
      <c r="E153" s="31"/>
      <c r="F153" s="8"/>
      <c r="G153" s="8"/>
    </row>
    <row r="154" spans="1:7" x14ac:dyDescent="0.2">
      <c r="A154" s="32"/>
      <c r="B154" s="8"/>
      <c r="C154" s="8"/>
      <c r="D154" s="8"/>
      <c r="E154" s="31"/>
      <c r="F154" s="8"/>
      <c r="G154" s="8"/>
    </row>
    <row r="155" spans="1:7" x14ac:dyDescent="0.2">
      <c r="A155" s="32"/>
      <c r="B155" s="8"/>
      <c r="C155" s="8"/>
      <c r="D155" s="8"/>
      <c r="E155" s="31"/>
      <c r="F155" s="8"/>
      <c r="G155" s="8"/>
    </row>
    <row r="156" spans="1:7" x14ac:dyDescent="0.2">
      <c r="A156" s="32"/>
      <c r="B156" s="8"/>
      <c r="C156" s="8"/>
      <c r="D156" s="8"/>
      <c r="E156" s="31"/>
      <c r="F156" s="8"/>
      <c r="G156" s="8"/>
    </row>
    <row r="157" spans="1:7" x14ac:dyDescent="0.2">
      <c r="A157" s="32"/>
      <c r="B157" s="8"/>
      <c r="C157" s="8"/>
      <c r="D157" s="8"/>
      <c r="E157" s="31"/>
      <c r="F157" s="8"/>
      <c r="G157" s="8"/>
    </row>
    <row r="158" spans="1:7" x14ac:dyDescent="0.2">
      <c r="A158" s="32"/>
      <c r="B158" s="8"/>
      <c r="C158" s="8"/>
      <c r="D158" s="8"/>
      <c r="E158" s="31"/>
      <c r="F158" s="8"/>
      <c r="G158" s="8"/>
    </row>
    <row r="159" spans="1:7" x14ac:dyDescent="0.2">
      <c r="A159" s="32"/>
      <c r="B159" s="8"/>
      <c r="C159" s="8"/>
      <c r="D159" s="8"/>
      <c r="E159" s="31"/>
      <c r="F159" s="8"/>
      <c r="G159" s="8"/>
    </row>
    <row r="160" spans="1:7" x14ac:dyDescent="0.2">
      <c r="A160" s="32"/>
      <c r="B160" s="8"/>
      <c r="C160" s="8"/>
      <c r="D160" s="8"/>
      <c r="E160" s="31"/>
    </row>
    <row r="161" spans="1:5" x14ac:dyDescent="0.2">
      <c r="A161" s="32"/>
      <c r="B161" s="8"/>
      <c r="C161" s="8"/>
      <c r="D161" s="8"/>
      <c r="E161" s="31"/>
    </row>
    <row r="162" spans="1:5" x14ac:dyDescent="0.2">
      <c r="A162" s="32"/>
      <c r="B162" s="8"/>
      <c r="C162" s="8"/>
      <c r="D162" s="8"/>
      <c r="E162" s="31"/>
    </row>
    <row r="163" spans="1:5" x14ac:dyDescent="0.2">
      <c r="A163" s="32"/>
      <c r="B163" s="8"/>
      <c r="C163" s="8"/>
      <c r="D163" s="8"/>
      <c r="E163" s="31"/>
    </row>
    <row r="164" spans="1:5" x14ac:dyDescent="0.2">
      <c r="A164" s="32"/>
      <c r="B164" s="8"/>
      <c r="C164" s="8"/>
      <c r="D164" s="8"/>
      <c r="E164" s="31"/>
    </row>
    <row r="165" spans="1:5" x14ac:dyDescent="0.2">
      <c r="A165" s="32"/>
      <c r="B165" s="8"/>
      <c r="C165" s="8"/>
      <c r="D165" s="8"/>
      <c r="E165" s="31"/>
    </row>
    <row r="166" spans="1:5" x14ac:dyDescent="0.2">
      <c r="A166" s="32"/>
      <c r="B166" s="8"/>
      <c r="C166" s="8"/>
      <c r="D166" s="8"/>
      <c r="E166" s="31"/>
    </row>
    <row r="167" spans="1:5" x14ac:dyDescent="0.2">
      <c r="A167" s="32"/>
      <c r="B167" s="8"/>
      <c r="C167" s="8"/>
      <c r="D167" s="8"/>
      <c r="E167" s="31"/>
    </row>
    <row r="168" spans="1:5" x14ac:dyDescent="0.2">
      <c r="A168" s="32"/>
      <c r="B168" s="8"/>
      <c r="C168" s="8"/>
      <c r="D168" s="8"/>
      <c r="E168" s="31"/>
    </row>
    <row r="169" spans="1:5" x14ac:dyDescent="0.2">
      <c r="A169" s="32"/>
      <c r="B169" s="8"/>
      <c r="C169" s="8"/>
      <c r="D169" s="8"/>
      <c r="E169" s="31"/>
    </row>
    <row r="170" spans="1:5" x14ac:dyDescent="0.2">
      <c r="A170" s="32"/>
      <c r="B170" s="8"/>
      <c r="C170" s="8"/>
      <c r="D170" s="8"/>
      <c r="E170" s="31"/>
    </row>
    <row r="171" spans="1:5" x14ac:dyDescent="0.2">
      <c r="A171" s="32"/>
      <c r="B171" s="8"/>
      <c r="C171" s="8"/>
      <c r="D171" s="8"/>
      <c r="E171" s="31"/>
    </row>
    <row r="172" spans="1:5" x14ac:dyDescent="0.2">
      <c r="A172" s="32"/>
      <c r="B172" s="8"/>
      <c r="C172" s="8"/>
      <c r="D172" s="8"/>
      <c r="E172" s="31"/>
    </row>
    <row r="173" spans="1:5" x14ac:dyDescent="0.2">
      <c r="A173" s="32"/>
      <c r="B173" s="8"/>
      <c r="C173" s="8"/>
      <c r="D173" s="8"/>
      <c r="E173" s="31"/>
    </row>
    <row r="174" spans="1:5" x14ac:dyDescent="0.2">
      <c r="A174" s="32"/>
      <c r="B174" s="8"/>
      <c r="C174" s="8"/>
      <c r="D174" s="8"/>
      <c r="E174" s="31"/>
    </row>
    <row r="175" spans="1:5" x14ac:dyDescent="0.2">
      <c r="A175" s="32"/>
      <c r="B175" s="8"/>
      <c r="C175" s="8"/>
      <c r="D175" s="8"/>
      <c r="E175" s="31"/>
    </row>
    <row r="176" spans="1:5" x14ac:dyDescent="0.2">
      <c r="A176" s="32"/>
      <c r="B176" s="8"/>
      <c r="C176" s="8"/>
      <c r="D176" s="8"/>
      <c r="E176" s="31"/>
    </row>
    <row r="177" spans="1:5" x14ac:dyDescent="0.2">
      <c r="A177" s="32"/>
      <c r="B177" s="8"/>
      <c r="C177" s="8"/>
      <c r="D177" s="8"/>
      <c r="E177" s="31"/>
    </row>
    <row r="178" spans="1:5" x14ac:dyDescent="0.2">
      <c r="A178" s="32"/>
      <c r="B178" s="8"/>
      <c r="C178" s="8"/>
      <c r="D178" s="8"/>
      <c r="E178" s="31"/>
    </row>
    <row r="179" spans="1:5" x14ac:dyDescent="0.2">
      <c r="A179" s="32"/>
      <c r="B179" s="8"/>
      <c r="C179" s="8"/>
      <c r="D179" s="8"/>
      <c r="E179" s="31"/>
    </row>
    <row r="180" spans="1:5" x14ac:dyDescent="0.2">
      <c r="A180" s="32"/>
      <c r="B180" s="8"/>
      <c r="C180" s="8"/>
      <c r="D180" s="8"/>
      <c r="E180" s="31"/>
    </row>
    <row r="181" spans="1:5" x14ac:dyDescent="0.2">
      <c r="A181" s="32"/>
      <c r="B181" s="8"/>
      <c r="C181" s="8"/>
      <c r="D181" s="8"/>
      <c r="E181" s="31"/>
    </row>
    <row r="182" spans="1:5" x14ac:dyDescent="0.2">
      <c r="A182" s="32"/>
      <c r="B182" s="8"/>
      <c r="C182" s="8"/>
      <c r="D182" s="8"/>
      <c r="E182" s="31"/>
    </row>
    <row r="183" spans="1:5" x14ac:dyDescent="0.2">
      <c r="A183" s="32"/>
      <c r="B183" s="8"/>
      <c r="C183" s="8"/>
      <c r="D183" s="8"/>
      <c r="E183" s="31"/>
    </row>
    <row r="184" spans="1:5" x14ac:dyDescent="0.2">
      <c r="A184" s="32"/>
      <c r="B184" s="8"/>
      <c r="C184" s="8"/>
      <c r="D184" s="8"/>
      <c r="E184" s="31"/>
    </row>
    <row r="185" spans="1:5" x14ac:dyDescent="0.2">
      <c r="A185" s="32"/>
      <c r="B185" s="8"/>
      <c r="C185" s="8"/>
      <c r="D185" s="8"/>
      <c r="E185" s="31"/>
    </row>
    <row r="186" spans="1:5" x14ac:dyDescent="0.2">
      <c r="A186" s="32"/>
      <c r="B186" s="8"/>
      <c r="C186" s="8"/>
      <c r="D186" s="8"/>
      <c r="E186" s="31"/>
    </row>
    <row r="187" spans="1:5" x14ac:dyDescent="0.2">
      <c r="A187" s="32"/>
      <c r="B187" s="8"/>
      <c r="C187" s="8"/>
      <c r="D187" s="8"/>
      <c r="E187" s="31"/>
    </row>
    <row r="188" spans="1:5" x14ac:dyDescent="0.2">
      <c r="B188" s="8"/>
    </row>
  </sheetData>
  <sheetProtection selectLockedCells="1" selectUnlockedCells="1"/>
  <mergeCells count="1">
    <mergeCell ref="A1:E3"/>
  </mergeCells>
  <pageMargins left="0.94488188976377963" right="0.74803149606299213" top="0.98425196850393704" bottom="0.86614173228346458" header="0.51181102362204722" footer="0.51181102362204722"/>
  <pageSetup paperSize="9" firstPageNumber="0" orientation="portrait" horizontalDpi="300" verticalDpi="300" r:id="rId1"/>
  <headerFooter alignWithMargins="0">
    <oddHeader>&amp;R2. PODETAPA: NASIP DO KOTE 0,50 IN METEORNi KANAL M2</oddHeader>
    <oddFooter>&amp;R&amp;P/&amp;N</oddFooter>
  </headerFooter>
  <rowBreaks count="2" manualBreakCount="2">
    <brk id="18" max="4" man="1"/>
    <brk id="8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spremni tekst</vt:lpstr>
      <vt:lpstr>Rekapitulacija</vt:lpstr>
      <vt:lpstr>nasip in kanalizacija</vt:lpstr>
      <vt:lpstr>'nasip in kanalizacija'!Področje_tiskanja</vt:lpstr>
      <vt:lpstr>Rekapitulacija!Področje_tiskanja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 Bucaj</dc:creator>
  <cp:lastModifiedBy>Sibila Ludvik</cp:lastModifiedBy>
  <cp:lastPrinted>2019-03-25T16:09:12Z</cp:lastPrinted>
  <dcterms:created xsi:type="dcterms:W3CDTF">2017-07-12T10:52:07Z</dcterms:created>
  <dcterms:modified xsi:type="dcterms:W3CDTF">2019-04-25T07:02:33Z</dcterms:modified>
</cp:coreProperties>
</file>