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rojekti Igor MOK\PROJEKTI 2019\SKATE PARK KOPER 2019\NAČRTI IN PROJEKTI Skate park Koper\Končna verzija celotne dokumentacije Skate park Koper\tekstualni del in popisi\"/>
    </mc:Choice>
  </mc:AlternateContent>
  <bookViews>
    <workbookView xWindow="-105" yWindow="15" windowWidth="23250" windowHeight="12450" tabRatio="884"/>
  </bookViews>
  <sheets>
    <sheet name="REKAPITULACIJA" sheetId="8" r:id="rId1"/>
    <sheet name="PREDDELA" sheetId="1" r:id="rId2"/>
    <sheet name="ZEMELJSKA DELA" sheetId="4" r:id="rId3"/>
    <sheet name="ODVODNJAVANJE" sheetId="6" r:id="rId4"/>
    <sheet name="BETONSKA DELA" sheetId="5" r:id="rId5"/>
    <sheet name="TESARSKA DELA" sheetId="7" r:id="rId6"/>
    <sheet name="KLJUČAVNIČARSKA DELA" sheetId="11" r:id="rId7"/>
    <sheet name="RAZSVETLJAVA" sheetId="13" r:id="rId8"/>
    <sheet name="ZUNANJA UREDITEV" sheetId="10" r:id="rId9"/>
    <sheet name="TUJE STORITVE" sheetId="9" r:id="rId10"/>
    <sheet name="NEPREDVIDENA DELA" sheetId="12" r:id="rId11"/>
    <sheet name="Sheet3" sheetId="3" r:id="rId12"/>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0" l="1"/>
  <c r="F7" i="10"/>
  <c r="F8" i="10"/>
  <c r="F9" i="10"/>
  <c r="F10" i="10"/>
  <c r="F11" i="10"/>
  <c r="F12" i="10"/>
  <c r="F13" i="10"/>
  <c r="F14" i="10"/>
  <c r="F15" i="10"/>
  <c r="F16" i="10"/>
  <c r="F17" i="10"/>
  <c r="F18" i="10"/>
  <c r="F19" i="10"/>
  <c r="F20" i="10"/>
  <c r="F21" i="10"/>
  <c r="F22" i="10"/>
  <c r="F23" i="10"/>
  <c r="F5" i="10"/>
  <c r="F6" i="13"/>
  <c r="F7" i="13"/>
  <c r="F8" i="13"/>
  <c r="F9" i="13"/>
  <c r="F10" i="13"/>
  <c r="F11" i="13"/>
  <c r="F12" i="13"/>
  <c r="F13" i="13"/>
  <c r="F14" i="13"/>
  <c r="F15" i="13"/>
  <c r="F16" i="13"/>
  <c r="F5" i="13"/>
  <c r="F7" i="11"/>
  <c r="F8" i="11"/>
  <c r="F6" i="11"/>
  <c r="F7" i="7"/>
  <c r="F8" i="7"/>
  <c r="F9" i="7"/>
  <c r="F10" i="7"/>
  <c r="F11" i="7"/>
  <c r="F12" i="7"/>
  <c r="F6" i="7"/>
  <c r="F7" i="5"/>
  <c r="F8" i="5"/>
  <c r="F9" i="5"/>
  <c r="F10" i="5"/>
  <c r="F11" i="5"/>
  <c r="F12" i="5"/>
  <c r="F13" i="5"/>
  <c r="F14" i="5"/>
  <c r="F15" i="5"/>
  <c r="F16" i="5"/>
  <c r="F17" i="5"/>
  <c r="F18" i="5"/>
  <c r="F19" i="5"/>
  <c r="F20" i="5"/>
  <c r="F21" i="5"/>
  <c r="F22" i="5"/>
  <c r="F23" i="5"/>
  <c r="F6" i="5"/>
  <c r="F6" i="6"/>
  <c r="F7" i="6"/>
  <c r="F8" i="6"/>
  <c r="F9" i="6"/>
  <c r="F10" i="6"/>
  <c r="F11" i="6"/>
  <c r="F5" i="6"/>
  <c r="F6" i="4"/>
  <c r="F7" i="4"/>
  <c r="F8" i="4"/>
  <c r="F9" i="4"/>
  <c r="F10" i="4"/>
  <c r="F11" i="4"/>
  <c r="D12" i="4"/>
  <c r="F12" i="4"/>
  <c r="F13" i="4"/>
  <c r="F5" i="4"/>
  <c r="F5" i="1"/>
  <c r="F6" i="9"/>
  <c r="F7" i="9"/>
  <c r="F8" i="9"/>
  <c r="F9" i="9"/>
  <c r="F5" i="9"/>
  <c r="F18" i="13"/>
  <c r="F24" i="10"/>
  <c r="D11" i="8"/>
  <c r="F9" i="11"/>
  <c r="D10" i="8"/>
  <c r="D12" i="8"/>
  <c r="F11" i="9"/>
  <c r="D13" i="8"/>
  <c r="F14" i="7"/>
  <c r="D9" i="8"/>
  <c r="F12" i="6"/>
  <c r="D7" i="8"/>
  <c r="F24" i="5"/>
  <c r="F6" i="1"/>
  <c r="F14" i="4"/>
  <c r="D6" i="8"/>
  <c r="D5" i="8"/>
  <c r="D8" i="8"/>
  <c r="E5" i="12"/>
  <c r="F5" i="12"/>
  <c r="F7" i="12"/>
  <c r="D14" i="8"/>
  <c r="D15" i="8"/>
  <c r="D16" i="8"/>
  <c r="D17" i="8"/>
</calcChain>
</file>

<file path=xl/sharedStrings.xml><?xml version="1.0" encoding="utf-8"?>
<sst xmlns="http://schemas.openxmlformats.org/spreadsheetml/2006/main" count="343" uniqueCount="202">
  <si>
    <t>Opis postavke</t>
  </si>
  <si>
    <t>ME</t>
  </si>
  <si>
    <t>Količina</t>
  </si>
  <si>
    <t>Cena</t>
  </si>
  <si>
    <t>Vrednost</t>
  </si>
  <si>
    <t>kom</t>
  </si>
  <si>
    <t>m1</t>
  </si>
  <si>
    <t>m3</t>
  </si>
  <si>
    <t>m2</t>
  </si>
  <si>
    <t>DDV 22%</t>
  </si>
  <si>
    <t>kpl</t>
  </si>
  <si>
    <t>Zap. št.:</t>
  </si>
  <si>
    <t>PREDDELA SKUPAJ</t>
  </si>
  <si>
    <t>1.1</t>
  </si>
  <si>
    <t>PREDDELA</t>
  </si>
  <si>
    <t>ZEMELJSKA DELA</t>
  </si>
  <si>
    <t>2.1</t>
  </si>
  <si>
    <t>ZEMELJSKA DELA SKUPAJ</t>
  </si>
  <si>
    <t>2.2</t>
  </si>
  <si>
    <t>2.3</t>
  </si>
  <si>
    <t xml:space="preserve">Planiranje in valjanje dna gradbene jame </t>
  </si>
  <si>
    <t>2.4</t>
  </si>
  <si>
    <t>2.5</t>
  </si>
  <si>
    <t>2.6</t>
  </si>
  <si>
    <t>2.7</t>
  </si>
  <si>
    <t>2.8</t>
  </si>
  <si>
    <t>3.1</t>
  </si>
  <si>
    <t>3.2</t>
  </si>
  <si>
    <t>3.3</t>
  </si>
  <si>
    <t>3.4</t>
  </si>
  <si>
    <t>3.5</t>
  </si>
  <si>
    <t>3.6</t>
  </si>
  <si>
    <t>3.7</t>
  </si>
  <si>
    <t>BETONSKA DELA</t>
  </si>
  <si>
    <t>kos</t>
  </si>
  <si>
    <t>Dobava in vgradnja betona C25/30 v pasovne temelje, prereza do 0,5m3/m</t>
  </si>
  <si>
    <t>Dobava in vgradnja betona C25/30 v zid debeline 20cm</t>
  </si>
  <si>
    <t>Dobava in montaža barvanih jeklenih profilov "coping" iz okroglih cevi premera 60mm, debelina stene 4mm. Vgradnja pred betoniranjem, sidrišča na cca 50cm po celotni dolžini predvidenih "copingov". Cevi so med seboj zvarjene in izvedene z zaprtimi zaključki. Maksimalno odstopanje 1cm. Vgradnja in nastavitev pred torkretiranjem.</t>
  </si>
  <si>
    <t>Dobava in montaža "L" profilov iz barvane pločevine, dimenzij 40/40/4mm. Sidra se pritrdijo na gradbeno armaturo in se tako sidrajo v betonsko ploščo.</t>
  </si>
  <si>
    <t>Dobava, krivljenje in vgrajevanje rebraste armature BST 500S, premer palic do fi 12mm</t>
  </si>
  <si>
    <t>kg</t>
  </si>
  <si>
    <t>Dobava in vgrajevanje armaturnih mrež Q335 in R335</t>
  </si>
  <si>
    <t>Dobava in vgradnja PVC folije med tampon in beton na ravnem delu poligona</t>
  </si>
  <si>
    <t>Rezanje talnih dilatacij po projektu, globine 5cm, širina do 8mm.</t>
  </si>
  <si>
    <t>Zalivanje dilatacij s trajno elastično maso</t>
  </si>
  <si>
    <t>ODVODNJAVANJE</t>
  </si>
  <si>
    <t>ODVODNJAVANJE SKUPAJ</t>
  </si>
  <si>
    <t>4.1</t>
  </si>
  <si>
    <t>4.2</t>
  </si>
  <si>
    <t>4.3</t>
  </si>
  <si>
    <t>4.4</t>
  </si>
  <si>
    <t>4.6</t>
  </si>
  <si>
    <t>4.7</t>
  </si>
  <si>
    <t>4.9</t>
  </si>
  <si>
    <t>4.11</t>
  </si>
  <si>
    <t>4.13</t>
  </si>
  <si>
    <t>4.14</t>
  </si>
  <si>
    <t>4.15</t>
  </si>
  <si>
    <t>Dobava in vgrajevanje okroglih kovinskih požiralnikov, premera 40cm s pokrovom. Premer posamezne luknje v pokrovu največ 8mm.</t>
  </si>
  <si>
    <t>Komplet izdelava jaškov iz betonske cevi, premera 60cm, vključno z dodatnim izkopom in zasutjem, ureditvijo mulde, priklopi in betonskim pokrovom.</t>
  </si>
  <si>
    <t>TESARSKA DELA</t>
  </si>
  <si>
    <t>5.1</t>
  </si>
  <si>
    <t>5.2</t>
  </si>
  <si>
    <t>5.3</t>
  </si>
  <si>
    <t>5.4</t>
  </si>
  <si>
    <t>5.5</t>
  </si>
  <si>
    <t>5.6</t>
  </si>
  <si>
    <t>Izdelava dvostranskega opaža pasovnih temeljev, višine 40cm</t>
  </si>
  <si>
    <t>Izdelava dvostranskega opaža sten, višine do 2m</t>
  </si>
  <si>
    <t>Dobava in montaža barvanih kovinskih ograj v betonski temelj po detajlu iz načrta.</t>
  </si>
  <si>
    <t>Izdelava ravnega enostranskega opaža plošče višine 15cm</t>
  </si>
  <si>
    <t>Izdelava ravnih opažev manjših objektov na poligonu, višina opaža do 1m</t>
  </si>
  <si>
    <t>REKAPITULACIJA</t>
  </si>
  <si>
    <t>ZUNANJA UREDITEV</t>
  </si>
  <si>
    <t>TUJE STORITVE</t>
  </si>
  <si>
    <t>NEPREDVIDENA DELA</t>
  </si>
  <si>
    <t>ur</t>
  </si>
  <si>
    <t>ZUNANJA UREDITEV SKUPAJ</t>
  </si>
  <si>
    <t>KLJUČAVNIČARSKA DELA</t>
  </si>
  <si>
    <t>NEPREDVIDENA DELA SKUPAJ</t>
  </si>
  <si>
    <t>%</t>
  </si>
  <si>
    <t>6.1</t>
  </si>
  <si>
    <t>6.2</t>
  </si>
  <si>
    <t>6.3</t>
  </si>
  <si>
    <t>Dobava in vgrajevanje moznikov iz rebrastega železa premera 16mm, dolžine 80cm za povezovanje armiranobetonskih konstrukcij na spodnjem delu pri stikih ravnih in poševnih površin.</t>
  </si>
  <si>
    <t>TESARSKA DELA SKUPAJ</t>
  </si>
  <si>
    <t>Dobava in montaža stojala naslona za kolesa. Stojala iz dveh vetikalnih in ene horizontalne INOX cevi. Višina do 1m, širina do 1m. Kot npr.: Kremen UNO INOX ali podobno</t>
  </si>
  <si>
    <t>7.1</t>
  </si>
  <si>
    <t>7.2</t>
  </si>
  <si>
    <t>7.3</t>
  </si>
  <si>
    <t>7.4</t>
  </si>
  <si>
    <t>7.5</t>
  </si>
  <si>
    <t>7.6</t>
  </si>
  <si>
    <t>7.7</t>
  </si>
  <si>
    <t>RAZSVETLJAVA</t>
  </si>
  <si>
    <t>RAZSVETLJAVA SKUPAJ</t>
  </si>
  <si>
    <t>8.2</t>
  </si>
  <si>
    <t>8.3</t>
  </si>
  <si>
    <t>8.4</t>
  </si>
  <si>
    <t>8.5</t>
  </si>
  <si>
    <t>8.6</t>
  </si>
  <si>
    <t>10.1</t>
  </si>
  <si>
    <t>9.1</t>
  </si>
  <si>
    <t>9.2</t>
  </si>
  <si>
    <t>Projektantski nadzor</t>
  </si>
  <si>
    <t>9.3</t>
  </si>
  <si>
    <t>Dobava in polaganje rebraste PVC cevi rdeče barve, premera 90mm</t>
  </si>
  <si>
    <t>Dobava in uvlačenje kabla PPY-3x1,5mm2, uvlačenje v kandelaber od priključnega dela do svetilke s priklopi</t>
  </si>
  <si>
    <t>Priklop napajalnega kabla na obstoječe omrežje JR</t>
  </si>
  <si>
    <t>Izvedba električnih meritev po končanih delih ter izdelava poročila</t>
  </si>
  <si>
    <t>Izdelava svetlobno tehničnih meritev in izdelava poročila</t>
  </si>
  <si>
    <t>Dobava in montaža kandelabra višine 8 m skladno z barvo svetilke - antracit (skladno s standardom EN ISO 1461) z montažno ploščo za pritrditev na sidra in priključno poščo</t>
  </si>
  <si>
    <t>Dobava in polaganje pocinkanega  valjanca 25/4mm</t>
  </si>
  <si>
    <t xml:space="preserve">Izdelava temelja za kandelaber višine 8m, premer temelja 80cm, vključno z izkopom in vsemi pomožnimi deli </t>
  </si>
  <si>
    <t>7.8</t>
  </si>
  <si>
    <t>7.9</t>
  </si>
  <si>
    <t>7.10</t>
  </si>
  <si>
    <t>7.11</t>
  </si>
  <si>
    <t>Izdelava nasipov za objektom z izkopanim materialom do cca 60cm pod vrhom platoja</t>
  </si>
  <si>
    <t>Dobava in polaganje geosintetika 300g/m2 med zemljino in tamponskim nasutjem</t>
  </si>
  <si>
    <t>Nalaganje in odvoz viška materiala na stalno deponijo do 3km</t>
  </si>
  <si>
    <t>Ročna izvedba robov plošč</t>
  </si>
  <si>
    <t>4.16</t>
  </si>
  <si>
    <t>4.17</t>
  </si>
  <si>
    <t>4.18</t>
  </si>
  <si>
    <t>4.19</t>
  </si>
  <si>
    <t>4.20</t>
  </si>
  <si>
    <t>Dobava in vgrajevanje silikonskega brezbarvnega zaščitnega premaza- 2x nanos</t>
  </si>
  <si>
    <t>4.21</t>
  </si>
  <si>
    <t>4.22</t>
  </si>
  <si>
    <t>Barvanje posameznih delov betonskih površin z disperzijsko barvo v dveh nanosih z odtenkom, ki ga na podlagi vzorca potrdi investitor.</t>
  </si>
  <si>
    <t>5.7</t>
  </si>
  <si>
    <t>Dobava in vgradnja svetilke kot na primer Lightstream LED Maxi, 1x LED modul 840, stopnja učinkovitosti pogona 100%, svetlobni tok 26300lm, moč 225W, svetlobnii donos 116,9lm/W ali vsaj enakovredno</t>
  </si>
  <si>
    <t>Dobava in polaganje asfalta AC surf 8 B70/100 A5 v debelini 4cm- vhod</t>
  </si>
  <si>
    <t>Dobava in vgradnja betonskega robnika preseka 8/20cm</t>
  </si>
  <si>
    <t>Komplet izdelava vodovodnega priključka iz PE cevi 1", globina 1m, vključno z izkopom, peščeno posteljico, obsutjem in zasutjem</t>
  </si>
  <si>
    <t>Dobava in postavitev elektro omarice</t>
  </si>
  <si>
    <t>Priklop nove elektro omarice na obstoječe omrežje z vsemi pomožnimi deli</t>
  </si>
  <si>
    <t>8.7</t>
  </si>
  <si>
    <t>8.8</t>
  </si>
  <si>
    <t>8.9</t>
  </si>
  <si>
    <t>8.10</t>
  </si>
  <si>
    <t>8.11</t>
  </si>
  <si>
    <t>8.12</t>
  </si>
  <si>
    <t>8.13</t>
  </si>
  <si>
    <t>8.14</t>
  </si>
  <si>
    <t>8.15</t>
  </si>
  <si>
    <t>8.16</t>
  </si>
  <si>
    <t>8.17</t>
  </si>
  <si>
    <t>Izdelava napisa SKATEPARK KOPER v betonske elemente. Napis se izvede v lesu in se ga vgradi v opaž pred betoniranjem. Po betoniranju se leseni del odstrani. Po detajlu iz načrta.</t>
  </si>
  <si>
    <t>Izvedba priklopa novega priključka na obstoječ vodovod, vključno z vsemi pomožnimi deli</t>
  </si>
  <si>
    <t>8.18</t>
  </si>
  <si>
    <t>Ostala nepredvidena dela. Obračun po dejanskih stroških na podlagi potrjene cene. Ocena 5% gradbeni del</t>
  </si>
  <si>
    <t>Dobava in vgradnja pitnika, izdelanega iz litega železa, barvanega v antracit barvi. Dimenzija pitnika pravokotnega prereza 30x15cm, višina 120cm. Odtok urejen preko LTŽ rešetke debeline 45mm, ki je položena v jeklen okvir v nivoju tlaka. Vključno z medeninasto pipo, priklopom in vsemi pomožnimi deli. Kot naprimer pitnik Atlantida/ Santa&amp; cole ali enakovredno</t>
  </si>
  <si>
    <t>Dobava in postavitev shrambe za orodje iz Alu rebraste pločevine debeline 3mm, zunanja dimenzija 2000x1000x800mm, od tega 30cm vkopano v tla, vključno z Alu pokrovom, vodili za odpiranje iz vrha in ključavnico za zaklep</t>
  </si>
  <si>
    <t>8.19</t>
  </si>
  <si>
    <t>Dobava in vgradnja INOX stebričkov. Višina 40cm nad tlemi, vgrajeno v tla min 20cm in obbetonirano, vključno z betonom in izkopom</t>
  </si>
  <si>
    <t>Skupaj brez DDV</t>
  </si>
  <si>
    <t>Skupaj z DDV</t>
  </si>
  <si>
    <r>
      <t>Zakoličba rolkarskega poligona: </t>
    </r>
    <r>
      <rPr>
        <sz val="10"/>
        <color rgb="FF000000"/>
        <rFont val="Calibri"/>
        <family val="2"/>
        <charset val="238"/>
        <scheme val="minor"/>
      </rPr>
      <t>prenos višin za objekte na terenu, postavitev profilov in zavarovanje višin ter osi objekta v skladus PZI projektom in načrtom zakoličbe.</t>
    </r>
  </si>
  <si>
    <t>Širok strojni izkop zemljine/zrnate kamnine 3. ktg z nakladanjem in odvozom na začasno deponijo do 200m</t>
  </si>
  <si>
    <t>Komplet izdelava kanalizacije iz PVC cevi fi 125mm, vključno z izkopom, izdelavo posteljice, polaganjem cevi, obsutjem s finim peskom 0/4mm in zasutjem z gramoznim materialom.</t>
  </si>
  <si>
    <t>Komplet izdelava kanalizacije iz PVC cevi fi 160mm, vključno z izkopom, izdelavo posteljice, polaganjem cevi, obsutjem s finim peskom 0/4mm in zasutjem z gramoznim materialom.</t>
  </si>
  <si>
    <t>Komplet izdelava kanalizacije iz PVC cevi fi 250mm, vključno z izkopom, izdelavo posteljice, polaganjem cevi, obsutjem s finim peskom 0/4mm in zasutjem z izkopanim materialom.</t>
  </si>
  <si>
    <t xml:space="preserve">Dobava in vgradnja linijskih požiralnikov širine 150mm </t>
  </si>
  <si>
    <t>Izdelava priklopa na obstoječ meteorni kanal</t>
  </si>
  <si>
    <t>Dobava in vgrajevanje betona C12/15 v debelini 10cm  pod pasovne temelje, klopi in stojala za za kolesa</t>
  </si>
  <si>
    <t xml:space="preserve">Komplet izdelava betonskih temeljev za ograjo (rail) 40/40/40 po detajlu iz načrta. </t>
  </si>
  <si>
    <t>Izdelava ukrivljenega enostranskega opaža plošče višine 15cm - opaž ukrivljen po horizontalni smeri</t>
  </si>
  <si>
    <t>Izdelava ukrivljenega enostranskega opaža, ki je ukrivljen po vertikalnii smeri ter služi kot vodilo za oblikovanje krivin</t>
  </si>
  <si>
    <t>Izdelava ravnih opažev manjših objektov na območju vhoda, višina opaža do 1m</t>
  </si>
  <si>
    <t xml:space="preserve">Strojni izkop kabelskega jarka globine 0.9 m in širine 0,4 m v teren III. ktg., izdelava posteljice iz finega peska 0/4mm, obsip cevi s finim peskom, zasip jarka s sprotnim utrjevanjem, utrditev, odvoz odvečnega materjala na urejeno deponijo in planiranje </t>
  </si>
  <si>
    <t>Samo dela, ki niso upoštevana drugje. Zemeljska dela, betonska dela in tesarska dela zunanje ureditve so obračunana ločeno!</t>
  </si>
  <si>
    <t>Dobava in postavitev senčila na treh kovinskih stebrih, premera 150mm, višine 2,5 do 3,5m.  Temelji iz betonske cevi premera 40cm, globine 1m. Senčilo iz PVC mreže z izrezom, na najlonski podlagi, pritrditev na INOX vrvi. Vključno z vsemi zemeljskimi in pomožnimi deli.</t>
  </si>
  <si>
    <t>Dobava in postavitev table iz iz kvalitetnega obstojnega lesa (sibirski macesen). Višina lesenega dela table 1,7m, širina 75cm. Konstrukcija iz lesenih letev 4/7cm, vključno z dvema betonskima temeljema 40/40/40cm, pocinkanimi sidri in dvostransko tablo iz dibond plošče grafičnim oblikovanjem in tiskom.</t>
  </si>
  <si>
    <t>Priprava območja na vhodu za asfalt z drobljencem 0-16mm v debelini do 5cm na predpripravljeno tamponsko podlago.</t>
  </si>
  <si>
    <t>Komplet izdelava elektro kanalizacije, globine 0,8m s PVC rebrasto zaščitno cevjo premera 110mm, vključno z izkopom, posteljico iz finega peska, obsutjem in zasipom</t>
  </si>
  <si>
    <t>Dobava humusa in humuziranje brežin in okolice objekta v debelini  20cm in zatravitev s semenom</t>
  </si>
  <si>
    <t>Groba ročna obdelava betona s plastičnimi in lesenimi gladilkami  ter natančna finalna obdelava na tri roke z magnezijevimi gladilkami -zaopaženi pravokotni elementi in elementi zunanje ureditve v enaki obdelavi kot elementi poligona</t>
  </si>
  <si>
    <t>Dobava in vgrajevanje in obdelava betona kvalitete  C35/45, XF3, XC4, XB2. Pesek granulacije 0/8mm v ostale zaopažene elemente- pravokotni elementi poligona in elementi zunanje ureditve</t>
  </si>
  <si>
    <t>7.12</t>
  </si>
  <si>
    <t>Dobava in vgradnja timerja za nastavitev časovnega delovanja razsvetljave.</t>
  </si>
  <si>
    <t xml:space="preserve">Dobava in vgradnja koša za ločeno zbiranje odpadkov 3x 70 l iz pocinkane pločevine in prašno barvan, kot npr. Marjetica Koper </t>
  </si>
  <si>
    <t>Dobava in vgrajevanje in obdelava betona kvalitete  C35/45, XF3, XC4, XB2. Pesek granulacije 0/8mm s črpalko v ravninske dele, izdelava ustreznih padcev, helikopterska obdelava površin do 0,5 od roba plošče. Debelina plošče 15cm.</t>
  </si>
  <si>
    <t>Dobava in vgrajevanje in obdelava betona kvalitete  C35/45, XF3, XC4, XB2. Pesek granulacije 0/8mm v nagnjene dele poligona v tehniki "SHORTCRETE" oz. torkretiranje (glede na tehnologijo izvajalca se lahko uporabijo tehnike, ki omogočajo enak rezultat) in na ravne dele 0,5m od roba plošče, izdelava ustreznih krivin, groba ročna obdelava betona s plastičnimi in lesenimi gladilkami ter natančna finalna obdelava na tri roke z magnezijevimi gladilkami. Debelina plošče 15cm.</t>
  </si>
  <si>
    <t>Ročna izdelava mikro radijev na območju med betonom in jeklenimi copingi na obeh straneh. Izvedba mora biti izvedena v skladu s standardom EN 14974:2019. Zunanji rob copinga mora biti od betonske plošče na ravnem in poševnem delu odmaknjen od betonske plošče od 5 do 20mm</t>
  </si>
  <si>
    <t xml:space="preserve">Izdelava nasipov po plasteh in grobo oblikovanje klančin. Nasip se izvede iz kvalitetnega kamnitega materiala frakcije 0-64mm. Vključuje dobavo materiala. </t>
  </si>
  <si>
    <t>Dobava in vgradnja drobljenca frakcije 0-64mm  za izvedbo tamponske blazine v debelini 35cm</t>
  </si>
  <si>
    <t>Dobava in vgradnja drobljenca frakcije 0-32mm  za izvedbo zaključnega sloja tamponske blazine v debelini 15cm</t>
  </si>
  <si>
    <t>2.9</t>
  </si>
  <si>
    <t>Geodetske točke za geodetska opazovanja in izvedba posedalnih plošč</t>
  </si>
  <si>
    <t>Meritve geodetskih točk in posedalnih točk v času gradnje</t>
  </si>
  <si>
    <t>Izvedba meritev utrjenosti nasipov s krožno ploščo in zbitosti planuma temeljnih tal "skate" površin</t>
  </si>
  <si>
    <t>Geotehnični nadzor z meritvami trdnosti zemljin ter odvzemom vzorcev za laboratorijske preiskave vgrajenega materiala po "Proctorju" vključno s preiskavami in končnim poročilom za PID</t>
  </si>
  <si>
    <t>9.4</t>
  </si>
  <si>
    <t>9.5</t>
  </si>
  <si>
    <t>Vsa dela je potrebno izvesti v skladu s standardom SIST EN 14974:2019!</t>
  </si>
  <si>
    <t xml:space="preserve">Dobava in zasaditev dreves - Morus Platanifolia sterile (obseg debla 14-16cm) </t>
  </si>
  <si>
    <t>8.20</t>
  </si>
  <si>
    <t>Dobava in vgradnja tipskega vodomernega PVC jaška z nerjavnim dovodnim kolektorjem za montažo do treh vodomerov ter litoželeznim pokrovom z izolacijo, vključno z, vsemi pomožnimi deli in priklopi</t>
  </si>
  <si>
    <t>Dobava in vgradnja kabla NYY-J 4x10mm2 v cevi kabelske kanalizacije in v uvodnice kandelabrov, vključno s priklopi v kandelabru</t>
  </si>
  <si>
    <t xml:space="preserve">Dobava in uvlečenje kabla NA2XY 4x70+1,5mm2  v zaščitno cev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</si>
</sst>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E_U_R_-;\-* #,##0.00\ _E_U_R_-;_-* &quot;-&quot;??\ _E_U_R_-;_-@_-"/>
    <numFmt numFmtId="165" formatCode="[$-409]General"/>
  </numFmts>
  <fonts count="17" x14ac:knownFonts="1">
    <font>
      <sz val="10"/>
      <name val="Arial"/>
      <family val="2"/>
    </font>
    <font>
      <sz val="11"/>
      <name val="Calibri"/>
      <family val="2"/>
      <charset val="238"/>
      <scheme val="minor"/>
    </font>
    <font>
      <b/>
      <sz val="11"/>
      <name val="Calibri"/>
      <family val="2"/>
      <charset val="238"/>
      <scheme val="minor"/>
    </font>
    <font>
      <b/>
      <sz val="12"/>
      <color theme="0"/>
      <name val="Calibri"/>
      <family val="2"/>
      <charset val="238"/>
      <scheme val="minor"/>
    </font>
    <font>
      <b/>
      <sz val="16"/>
      <name val="Calibri"/>
      <family val="2"/>
      <charset val="238"/>
      <scheme val="minor"/>
    </font>
    <font>
      <b/>
      <sz val="14"/>
      <name val="Arial"/>
      <family val="2"/>
      <charset val="238"/>
    </font>
    <font>
      <sz val="11"/>
      <color rgb="FF006100"/>
      <name val="Calibri"/>
      <family val="2"/>
      <charset val="238"/>
      <scheme val="minor"/>
    </font>
    <font>
      <b/>
      <sz val="12"/>
      <name val="Calibri"/>
      <family val="2"/>
      <charset val="238"/>
      <scheme val="minor"/>
    </font>
    <font>
      <sz val="10"/>
      <name val="Calibri"/>
      <family val="2"/>
      <charset val="238"/>
      <scheme val="minor"/>
    </font>
    <font>
      <sz val="12"/>
      <name val="Calibri"/>
      <family val="2"/>
      <charset val="238"/>
      <scheme val="minor"/>
    </font>
    <font>
      <b/>
      <sz val="10"/>
      <name val="Arial"/>
      <family val="2"/>
    </font>
    <font>
      <sz val="10"/>
      <name val="Arial"/>
      <family val="2"/>
      <charset val="238"/>
    </font>
    <font>
      <sz val="10"/>
      <name val="Arial CE"/>
      <charset val="238"/>
    </font>
    <font>
      <sz val="11"/>
      <name val="Calibri"/>
      <family val="2"/>
      <charset val="238"/>
    </font>
    <font>
      <sz val="11"/>
      <color rgb="FF000000"/>
      <name val="Calibri"/>
      <family val="2"/>
      <charset val="238"/>
    </font>
    <font>
      <sz val="10"/>
      <color rgb="FF000000"/>
      <name val="Calibri"/>
      <family val="2"/>
      <charset val="238"/>
      <scheme val="minor"/>
    </font>
    <font>
      <b/>
      <sz val="11"/>
      <color rgb="FF231F20"/>
      <name val="Calibri"/>
      <family val="2"/>
      <charset val="238"/>
      <scheme val="minor"/>
    </font>
  </fonts>
  <fills count="4">
    <fill>
      <patternFill patternType="none"/>
    </fill>
    <fill>
      <patternFill patternType="gray125"/>
    </fill>
    <fill>
      <patternFill patternType="solid">
        <fgColor theme="3" tint="0.39997558519241921"/>
        <bgColor indexed="64"/>
      </patternFill>
    </fill>
    <fill>
      <patternFill patternType="solid">
        <fgColor rgb="FFC6EFCE"/>
      </patternFill>
    </fill>
  </fills>
  <borders count="1">
    <border>
      <left/>
      <right/>
      <top/>
      <bottom/>
      <diagonal/>
    </border>
  </borders>
  <cellStyleXfs count="5">
    <xf numFmtId="0" fontId="0" fillId="0" borderId="0"/>
    <xf numFmtId="0" fontId="6" fillId="3" borderId="0" applyNumberFormat="0" applyBorder="0" applyAlignment="0" applyProtection="0"/>
    <xf numFmtId="0" fontId="11" fillId="0" borderId="0"/>
    <xf numFmtId="164" fontId="12" fillId="0" borderId="0" applyFont="0" applyFill="0" applyBorder="0" applyAlignment="0" applyProtection="0"/>
    <xf numFmtId="165" fontId="14" fillId="0" borderId="0" applyBorder="0" applyProtection="0"/>
  </cellStyleXfs>
  <cellXfs count="37">
    <xf numFmtId="0" fontId="0" fillId="0" borderId="0" xfId="0"/>
    <xf numFmtId="0" fontId="0" fillId="0" borderId="0" xfId="0" applyBorder="1"/>
    <xf numFmtId="2" fontId="0" fillId="0" borderId="0" xfId="0" applyNumberFormat="1"/>
    <xf numFmtId="0" fontId="1" fillId="0" borderId="0" xfId="0" applyFont="1"/>
    <xf numFmtId="4" fontId="1" fillId="0" borderId="0" xfId="0" applyNumberFormat="1" applyFont="1" applyAlignment="1">
      <alignment vertical="top"/>
    </xf>
    <xf numFmtId="0" fontId="1" fillId="0" borderId="0" xfId="0" applyFont="1" applyAlignment="1">
      <alignment vertical="top" wrapText="1"/>
    </xf>
    <xf numFmtId="0" fontId="1" fillId="0" borderId="0" xfId="0" applyFont="1" applyAlignment="1">
      <alignment vertical="top"/>
    </xf>
    <xf numFmtId="0" fontId="3" fillId="2" borderId="0" xfId="0" applyFont="1" applyFill="1" applyBorder="1"/>
    <xf numFmtId="0" fontId="3" fillId="2" borderId="0" xfId="0" applyFont="1" applyFill="1" applyBorder="1" applyAlignment="1">
      <alignment horizontal="center"/>
    </xf>
    <xf numFmtId="4" fontId="5" fillId="0" borderId="0" xfId="0" applyNumberFormat="1" applyFont="1"/>
    <xf numFmtId="2" fontId="5" fillId="0" borderId="0" xfId="0" applyNumberFormat="1" applyFont="1"/>
    <xf numFmtId="4" fontId="1" fillId="0" borderId="0" xfId="0" applyNumberFormat="1" applyFont="1"/>
    <xf numFmtId="4" fontId="0" fillId="0" borderId="0" xfId="0" applyNumberFormat="1"/>
    <xf numFmtId="0" fontId="1" fillId="0" borderId="0" xfId="1" applyFont="1" applyFill="1" applyBorder="1" applyAlignment="1">
      <alignment vertical="top"/>
    </xf>
    <xf numFmtId="4" fontId="1" fillId="0" borderId="0" xfId="1" applyNumberFormat="1" applyFont="1" applyFill="1" applyBorder="1" applyAlignment="1">
      <alignment vertical="top"/>
    </xf>
    <xf numFmtId="0" fontId="1" fillId="0" borderId="0" xfId="1" applyFont="1" applyFill="1" applyBorder="1" applyAlignment="1">
      <alignment vertical="top" wrapText="1"/>
    </xf>
    <xf numFmtId="0" fontId="1" fillId="0" borderId="0" xfId="1" applyFont="1" applyFill="1" applyBorder="1" applyAlignment="1">
      <alignment horizontal="justify" vertical="top"/>
    </xf>
    <xf numFmtId="0" fontId="1" fillId="0" borderId="0" xfId="1" applyFont="1" applyFill="1" applyBorder="1" applyAlignment="1">
      <alignment horizontal="center" vertical="top"/>
    </xf>
    <xf numFmtId="0" fontId="8" fillId="0" borderId="0" xfId="1" applyFont="1" applyFill="1" applyBorder="1" applyAlignment="1">
      <alignment horizontal="justify" vertical="top"/>
    </xf>
    <xf numFmtId="0" fontId="7" fillId="0" borderId="0" xfId="0" applyFont="1" applyBorder="1" applyAlignment="1">
      <alignment horizontal="left"/>
    </xf>
    <xf numFmtId="0" fontId="2" fillId="0" borderId="0" xfId="1" applyFont="1" applyFill="1" applyBorder="1" applyAlignment="1">
      <alignment horizontal="left" vertical="center"/>
    </xf>
    <xf numFmtId="0" fontId="10" fillId="0" borderId="0" xfId="0" applyFont="1" applyBorder="1" applyAlignment="1">
      <alignment horizontal="left" vertical="center"/>
    </xf>
    <xf numFmtId="49" fontId="8" fillId="0" borderId="0" xfId="0" applyNumberFormat="1" applyFont="1" applyBorder="1" applyAlignment="1">
      <alignment vertical="top"/>
    </xf>
    <xf numFmtId="0" fontId="7" fillId="0" borderId="0" xfId="0" applyFont="1" applyBorder="1" applyAlignment="1"/>
    <xf numFmtId="0" fontId="8" fillId="0" borderId="0" xfId="1" applyFont="1" applyFill="1" applyBorder="1" applyAlignment="1">
      <alignment horizontal="center" vertical="top"/>
    </xf>
    <xf numFmtId="4" fontId="8" fillId="0" borderId="0" xfId="1" applyNumberFormat="1" applyFont="1" applyFill="1" applyBorder="1" applyAlignment="1">
      <alignment vertical="top"/>
    </xf>
    <xf numFmtId="4" fontId="2" fillId="0" borderId="0" xfId="1" applyNumberFormat="1" applyFont="1" applyFill="1" applyBorder="1" applyAlignment="1">
      <alignment vertical="top"/>
    </xf>
    <xf numFmtId="0" fontId="4" fillId="0" borderId="0" xfId="0" applyFont="1"/>
    <xf numFmtId="0" fontId="8" fillId="0" borderId="0" xfId="0" applyFont="1"/>
    <xf numFmtId="0" fontId="9" fillId="0" borderId="0" xfId="0" applyFont="1"/>
    <xf numFmtId="4" fontId="8" fillId="0" borderId="0" xfId="0" applyNumberFormat="1" applyFont="1"/>
    <xf numFmtId="0" fontId="7" fillId="0" borderId="0" xfId="0" applyFont="1"/>
    <xf numFmtId="4" fontId="10" fillId="0" borderId="0" xfId="0" applyNumberFormat="1" applyFont="1"/>
    <xf numFmtId="0" fontId="13" fillId="0" borderId="0" xfId="3" applyNumberFormat="1" applyFont="1" applyFill="1" applyBorder="1" applyAlignment="1">
      <alignment horizontal="left" vertical="top" wrapText="1"/>
    </xf>
    <xf numFmtId="165" fontId="14" fillId="0" borderId="0" xfId="4" applyFont="1" applyFill="1" applyAlignment="1" applyProtection="1">
      <alignment vertical="top" wrapText="1"/>
    </xf>
    <xf numFmtId="0" fontId="16" fillId="0" borderId="0" xfId="0" applyFont="1"/>
    <xf numFmtId="0" fontId="2" fillId="0" borderId="0" xfId="1" applyFont="1" applyFill="1" applyBorder="1" applyAlignment="1">
      <alignment horizontal="left" vertical="top" wrapText="1"/>
    </xf>
  </cellXfs>
  <cellStyles count="5">
    <cellStyle name="Excel Built-in Normal" xfId="4"/>
    <cellStyle name="Good" xfId="1" builtinId="26"/>
    <cellStyle name="Navadno 3" xfId="2"/>
    <cellStyle name="Normal" xfId="0" builtinId="0"/>
    <cellStyle name="Vejica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7"/>
  <sheetViews>
    <sheetView tabSelected="1" workbookViewId="0">
      <selection activeCell="J9" sqref="J9"/>
    </sheetView>
  </sheetViews>
  <sheetFormatPr defaultRowHeight="12.75" x14ac:dyDescent="0.2"/>
  <cols>
    <col min="2" max="2" width="4" customWidth="1"/>
    <col min="3" max="3" width="40.140625" customWidth="1"/>
    <col min="4" max="4" width="19.85546875" customWidth="1"/>
  </cols>
  <sheetData>
    <row r="3" spans="2:4" ht="21" x14ac:dyDescent="0.35">
      <c r="C3" s="27" t="s">
        <v>72</v>
      </c>
    </row>
    <row r="5" spans="2:4" s="28" customFormat="1" ht="30" customHeight="1" x14ac:dyDescent="0.25">
      <c r="B5" s="29">
        <v>1</v>
      </c>
      <c r="C5" s="29" t="s">
        <v>14</v>
      </c>
      <c r="D5" s="30">
        <f>+PREDDELA!F6</f>
        <v>0</v>
      </c>
    </row>
    <row r="6" spans="2:4" s="28" customFormat="1" ht="30" customHeight="1" x14ac:dyDescent="0.25">
      <c r="B6" s="29">
        <v>2</v>
      </c>
      <c r="C6" s="29" t="s">
        <v>15</v>
      </c>
      <c r="D6" s="30">
        <f>+'ZEMELJSKA DELA'!F14</f>
        <v>0</v>
      </c>
    </row>
    <row r="7" spans="2:4" s="28" customFormat="1" ht="30" customHeight="1" x14ac:dyDescent="0.25">
      <c r="B7" s="29">
        <v>3</v>
      </c>
      <c r="C7" s="29" t="s">
        <v>45</v>
      </c>
      <c r="D7" s="30">
        <f>+ODVODNJAVANJE!F12</f>
        <v>0</v>
      </c>
    </row>
    <row r="8" spans="2:4" s="28" customFormat="1" ht="30" customHeight="1" x14ac:dyDescent="0.25">
      <c r="B8" s="29">
        <v>4</v>
      </c>
      <c r="C8" s="29" t="s">
        <v>33</v>
      </c>
      <c r="D8" s="30">
        <f>'BETONSKA DELA'!F24</f>
        <v>0</v>
      </c>
    </row>
    <row r="9" spans="2:4" s="28" customFormat="1" ht="30" customHeight="1" x14ac:dyDescent="0.25">
      <c r="B9" s="29">
        <v>5</v>
      </c>
      <c r="C9" s="29" t="s">
        <v>60</v>
      </c>
      <c r="D9" s="30">
        <f>'TESARSKA DELA'!F14</f>
        <v>0</v>
      </c>
    </row>
    <row r="10" spans="2:4" s="28" customFormat="1" ht="30" customHeight="1" x14ac:dyDescent="0.25">
      <c r="B10" s="29">
        <v>6</v>
      </c>
      <c r="C10" s="29" t="s">
        <v>78</v>
      </c>
      <c r="D10" s="30">
        <f>+'KLJUČAVNIČARSKA DELA'!F9</f>
        <v>0</v>
      </c>
    </row>
    <row r="11" spans="2:4" s="28" customFormat="1" ht="30" customHeight="1" x14ac:dyDescent="0.25">
      <c r="B11" s="29">
        <v>7</v>
      </c>
      <c r="C11" s="29" t="s">
        <v>94</v>
      </c>
      <c r="D11" s="30">
        <f>+RAZSVETLJAVA!F18</f>
        <v>0</v>
      </c>
    </row>
    <row r="12" spans="2:4" s="28" customFormat="1" ht="30" customHeight="1" x14ac:dyDescent="0.25">
      <c r="B12" s="29">
        <v>8</v>
      </c>
      <c r="C12" s="29" t="s">
        <v>73</v>
      </c>
      <c r="D12" s="30">
        <f>+'ZUNANJA UREDITEV'!F24</f>
        <v>0</v>
      </c>
    </row>
    <row r="13" spans="2:4" s="28" customFormat="1" ht="30" customHeight="1" x14ac:dyDescent="0.25">
      <c r="B13" s="29">
        <v>9</v>
      </c>
      <c r="C13" s="29" t="s">
        <v>74</v>
      </c>
      <c r="D13" s="30">
        <f>'TUJE STORITVE'!F11</f>
        <v>0</v>
      </c>
    </row>
    <row r="14" spans="2:4" s="28" customFormat="1" ht="30" customHeight="1" x14ac:dyDescent="0.25">
      <c r="B14" s="29">
        <v>10</v>
      </c>
      <c r="C14" s="29" t="s">
        <v>75</v>
      </c>
      <c r="D14" s="30">
        <f>+'NEPREDVIDENA DELA'!F7</f>
        <v>0</v>
      </c>
    </row>
    <row r="15" spans="2:4" ht="60.75" customHeight="1" x14ac:dyDescent="0.25">
      <c r="B15" s="31" t="s">
        <v>157</v>
      </c>
      <c r="C15" s="31"/>
      <c r="D15" s="32">
        <f>SUM(D5:D14)</f>
        <v>0</v>
      </c>
    </row>
    <row r="16" spans="2:4" ht="33" customHeight="1" x14ac:dyDescent="0.25">
      <c r="B16" s="31" t="s">
        <v>9</v>
      </c>
      <c r="C16" s="31"/>
      <c r="D16" s="32">
        <f>+D15*0.22</f>
        <v>0</v>
      </c>
    </row>
    <row r="17" spans="2:4" ht="33.75" customHeight="1" x14ac:dyDescent="0.25">
      <c r="B17" s="31" t="s">
        <v>158</v>
      </c>
      <c r="C17" s="31"/>
      <c r="D17" s="32">
        <f>+D15+D16</f>
        <v>0</v>
      </c>
    </row>
  </sheetData>
  <pageMargins left="0.7" right="0.7" top="0.75" bottom="0.75" header="0.3" footer="0.3"/>
  <pageSetup paperSize="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5" sqref="E5:E9"/>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4.5703125" customWidth="1"/>
    <col min="7" max="7" width="16" customWidth="1"/>
  </cols>
  <sheetData>
    <row r="1" spans="1:6" ht="15.75" x14ac:dyDescent="0.25">
      <c r="A1" s="7" t="s">
        <v>11</v>
      </c>
      <c r="B1" s="7" t="s">
        <v>0</v>
      </c>
      <c r="C1" s="7" t="s">
        <v>1</v>
      </c>
      <c r="D1" s="8" t="s">
        <v>2</v>
      </c>
      <c r="E1" s="8" t="s">
        <v>3</v>
      </c>
      <c r="F1" s="8" t="s">
        <v>4</v>
      </c>
    </row>
    <row r="2" spans="1:6" ht="15" x14ac:dyDescent="0.2">
      <c r="B2" s="5"/>
      <c r="C2" s="6"/>
      <c r="D2" s="4"/>
      <c r="E2" s="6"/>
      <c r="F2" s="4"/>
    </row>
    <row r="3" spans="1:6" ht="15" customHeight="1" x14ac:dyDescent="0.25">
      <c r="A3" s="19">
        <v>9</v>
      </c>
      <c r="B3" s="23" t="s">
        <v>74</v>
      </c>
      <c r="C3" s="23"/>
      <c r="D3" s="23"/>
      <c r="E3" s="23"/>
      <c r="F3" s="23"/>
    </row>
    <row r="4" spans="1:6" ht="15" x14ac:dyDescent="0.2">
      <c r="A4" s="1"/>
      <c r="B4" s="15"/>
      <c r="C4" s="13"/>
      <c r="D4" s="14"/>
      <c r="E4" s="13"/>
      <c r="F4" s="14"/>
    </row>
    <row r="5" spans="1:6" ht="28.5" customHeight="1" x14ac:dyDescent="0.2">
      <c r="A5" s="22" t="s">
        <v>102</v>
      </c>
      <c r="B5" s="18" t="s">
        <v>104</v>
      </c>
      <c r="C5" s="24" t="s">
        <v>76</v>
      </c>
      <c r="D5" s="25">
        <v>10</v>
      </c>
      <c r="E5" s="25"/>
      <c r="F5" s="14">
        <f>+D5*E5</f>
        <v>0</v>
      </c>
    </row>
    <row r="6" spans="1:6" ht="66.75" customHeight="1" x14ac:dyDescent="0.2">
      <c r="A6" s="22" t="s">
        <v>103</v>
      </c>
      <c r="B6" s="18" t="s">
        <v>190</v>
      </c>
      <c r="C6" s="24" t="s">
        <v>5</v>
      </c>
      <c r="D6" s="25">
        <v>4</v>
      </c>
      <c r="E6" s="25"/>
      <c r="F6" s="14">
        <f t="shared" ref="F6:F9" si="0">+D6*E6</f>
        <v>0</v>
      </c>
    </row>
    <row r="7" spans="1:6" ht="51.75" customHeight="1" x14ac:dyDescent="0.2">
      <c r="A7" s="22" t="s">
        <v>105</v>
      </c>
      <c r="B7" s="18" t="s">
        <v>191</v>
      </c>
      <c r="C7" s="24" t="s">
        <v>5</v>
      </c>
      <c r="D7" s="25">
        <v>5</v>
      </c>
      <c r="E7" s="25"/>
      <c r="F7" s="14">
        <f t="shared" si="0"/>
        <v>0</v>
      </c>
    </row>
    <row r="8" spans="1:6" ht="66.75" customHeight="1" x14ac:dyDescent="0.2">
      <c r="A8" s="22" t="s">
        <v>194</v>
      </c>
      <c r="B8" s="18" t="s">
        <v>192</v>
      </c>
      <c r="C8" s="24" t="s">
        <v>5</v>
      </c>
      <c r="D8" s="25">
        <v>120</v>
      </c>
      <c r="E8" s="25"/>
      <c r="F8" s="14">
        <f t="shared" si="0"/>
        <v>0</v>
      </c>
    </row>
    <row r="9" spans="1:6" ht="90" customHeight="1" x14ac:dyDescent="0.2">
      <c r="A9" s="22" t="s">
        <v>195</v>
      </c>
      <c r="B9" s="18" t="s">
        <v>193</v>
      </c>
      <c r="C9" s="24" t="s">
        <v>5</v>
      </c>
      <c r="D9" s="25">
        <v>1</v>
      </c>
      <c r="E9" s="25"/>
      <c r="F9" s="14">
        <f t="shared" si="0"/>
        <v>0</v>
      </c>
    </row>
    <row r="10" spans="1:6" ht="21.75" customHeight="1" x14ac:dyDescent="0.2">
      <c r="A10" s="22"/>
      <c r="C10" s="24"/>
      <c r="D10" s="25"/>
      <c r="E10" s="25"/>
      <c r="F10" s="14"/>
    </row>
    <row r="11" spans="1:6" ht="19.5" customHeight="1" x14ac:dyDescent="0.2">
      <c r="A11" s="21">
        <v>9</v>
      </c>
      <c r="C11" s="17"/>
      <c r="D11" s="14"/>
      <c r="E11" s="14"/>
      <c r="F11" s="26">
        <f>SUM(F5:F10)</f>
        <v>0</v>
      </c>
    </row>
    <row r="12" spans="1:6" ht="42.75" customHeight="1" x14ac:dyDescent="0.2">
      <c r="A12" s="1"/>
      <c r="C12" s="17"/>
      <c r="D12" s="14"/>
      <c r="E12" s="14"/>
      <c r="F12" s="14"/>
    </row>
    <row r="13" spans="1:6" ht="98.25" customHeight="1" x14ac:dyDescent="0.2">
      <c r="A13" s="1"/>
      <c r="B13" s="15"/>
      <c r="C13" s="13"/>
      <c r="D13" s="14"/>
      <c r="E13" s="13"/>
      <c r="F13" s="14"/>
    </row>
    <row r="14" spans="1:6" ht="103.5" customHeight="1" x14ac:dyDescent="0.2">
      <c r="A14" s="1"/>
      <c r="B14" s="15"/>
      <c r="C14" s="17"/>
      <c r="D14" s="14"/>
      <c r="E14" s="13"/>
      <c r="F14" s="14"/>
    </row>
    <row r="15" spans="1:6" ht="42.75" customHeight="1" x14ac:dyDescent="0.2">
      <c r="A15" s="1"/>
      <c r="B15" s="15"/>
      <c r="C15" s="17"/>
      <c r="D15" s="14"/>
      <c r="E15" s="13"/>
      <c r="F15" s="14"/>
    </row>
    <row r="16" spans="1:6" ht="42.75" customHeight="1" x14ac:dyDescent="0.2">
      <c r="A16" s="1"/>
      <c r="B16" s="15"/>
      <c r="C16" s="17"/>
      <c r="D16" s="14"/>
      <c r="E16" s="13"/>
      <c r="F16" s="14"/>
    </row>
    <row r="17" spans="1:8" ht="60.75" customHeight="1" x14ac:dyDescent="0.2">
      <c r="A17" s="1"/>
      <c r="B17" s="16"/>
      <c r="C17" s="17"/>
      <c r="D17" s="14"/>
      <c r="E17" s="14"/>
      <c r="F17" s="14"/>
    </row>
    <row r="18" spans="1:8" ht="76.150000000000006" customHeight="1" x14ac:dyDescent="0.2">
      <c r="A18" s="1"/>
      <c r="B18" s="16"/>
      <c r="C18" s="17"/>
      <c r="D18" s="13"/>
      <c r="E18" s="14"/>
      <c r="F18" s="14"/>
    </row>
    <row r="19" spans="1:8" ht="42.6" customHeight="1" x14ac:dyDescent="0.2">
      <c r="A19" s="1"/>
      <c r="B19" s="16"/>
      <c r="C19" s="17"/>
      <c r="D19" s="13"/>
      <c r="E19" s="14"/>
      <c r="F19" s="14"/>
    </row>
    <row r="20" spans="1:8" ht="15" x14ac:dyDescent="0.25">
      <c r="B20" s="5"/>
      <c r="C20" s="3"/>
      <c r="E20" s="3"/>
      <c r="F20" s="11"/>
    </row>
    <row r="21" spans="1:8" ht="18" x14ac:dyDescent="0.25">
      <c r="E21" s="10"/>
      <c r="F21" s="9"/>
    </row>
    <row r="22" spans="1:8" x14ac:dyDescent="0.2">
      <c r="H22" s="2"/>
    </row>
    <row r="26" spans="1:8" x14ac:dyDescent="0.2">
      <c r="F26" s="12"/>
    </row>
  </sheetData>
  <pageMargins left="0.7" right="0.7" top="0.75" bottom="0.75" header="0.3" footer="0.3"/>
  <pageSetup paperSize="9"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H5" sqref="H5"/>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4.28515625" customWidth="1"/>
    <col min="7" max="7" width="16" customWidth="1"/>
  </cols>
  <sheetData>
    <row r="1" spans="1:6" ht="15.75" x14ac:dyDescent="0.25">
      <c r="A1" s="7" t="s">
        <v>11</v>
      </c>
      <c r="B1" s="7" t="s">
        <v>0</v>
      </c>
      <c r="C1" s="7" t="s">
        <v>1</v>
      </c>
      <c r="D1" s="8" t="s">
        <v>2</v>
      </c>
      <c r="E1" s="8" t="s">
        <v>3</v>
      </c>
      <c r="F1" s="8" t="s">
        <v>4</v>
      </c>
    </row>
    <row r="2" spans="1:6" ht="15" x14ac:dyDescent="0.2">
      <c r="B2" s="5"/>
      <c r="C2" s="6"/>
      <c r="D2" s="4"/>
      <c r="E2" s="6"/>
      <c r="F2" s="4"/>
    </row>
    <row r="3" spans="1:6" ht="15" customHeight="1" x14ac:dyDescent="0.25">
      <c r="A3" s="19">
        <v>10</v>
      </c>
      <c r="B3" s="23" t="s">
        <v>75</v>
      </c>
      <c r="C3" s="23"/>
      <c r="D3" s="23"/>
      <c r="E3" s="23"/>
      <c r="F3" s="23"/>
    </row>
    <row r="4" spans="1:6" ht="15" x14ac:dyDescent="0.2">
      <c r="A4" s="1"/>
      <c r="B4" s="15"/>
      <c r="C4" s="13"/>
      <c r="D4" s="14"/>
      <c r="E4" s="13"/>
      <c r="F4" s="14"/>
    </row>
    <row r="5" spans="1:6" ht="65.25" customHeight="1" x14ac:dyDescent="0.2">
      <c r="A5" s="22" t="s">
        <v>101</v>
      </c>
      <c r="B5" s="18" t="s">
        <v>152</v>
      </c>
      <c r="C5" s="24" t="s">
        <v>80</v>
      </c>
      <c r="D5" s="25">
        <v>0.05</v>
      </c>
      <c r="E5" s="25">
        <f>+'TUJE STORITVE'!F11+'ZUNANJA UREDITEV'!F24+'KLJUČAVNIČARSKA DELA'!F9+'TESARSKA DELA'!F14+'BETONSKA DELA'!F24+ODVODNJAVANJE!F12+'ZEMELJSKA DELA'!F14+PREDDELA!F6</f>
        <v>0</v>
      </c>
      <c r="F5" s="14">
        <f>+D5*E5</f>
        <v>0</v>
      </c>
    </row>
    <row r="6" spans="1:6" ht="23.25" customHeight="1" x14ac:dyDescent="0.2">
      <c r="A6" s="22"/>
      <c r="B6" s="18"/>
      <c r="C6" s="24"/>
      <c r="D6" s="25"/>
      <c r="E6" s="25"/>
      <c r="F6" s="14"/>
    </row>
    <row r="7" spans="1:6" ht="19.5" customHeight="1" x14ac:dyDescent="0.2">
      <c r="A7" s="21">
        <v>10</v>
      </c>
      <c r="B7" s="20" t="s">
        <v>79</v>
      </c>
      <c r="C7" s="17"/>
      <c r="D7" s="14"/>
      <c r="E7" s="14"/>
      <c r="F7" s="26">
        <f>SUM(F5:F6)</f>
        <v>0</v>
      </c>
    </row>
    <row r="8" spans="1:6" ht="42.75" customHeight="1" x14ac:dyDescent="0.2">
      <c r="A8" s="1"/>
      <c r="B8" s="16"/>
      <c r="C8" s="17"/>
      <c r="D8" s="14"/>
      <c r="E8" s="14"/>
      <c r="F8" s="14"/>
    </row>
    <row r="9" spans="1:6" ht="98.25" customHeight="1" x14ac:dyDescent="0.2">
      <c r="A9" s="1"/>
      <c r="B9" s="15"/>
      <c r="C9" s="13"/>
      <c r="D9" s="14"/>
      <c r="E9" s="13"/>
      <c r="F9" s="14"/>
    </row>
    <row r="10" spans="1:6" ht="103.5" customHeight="1" x14ac:dyDescent="0.2">
      <c r="A10" s="1"/>
      <c r="B10" s="15"/>
      <c r="C10" s="17"/>
      <c r="D10" s="14"/>
      <c r="E10" s="13"/>
      <c r="F10" s="14"/>
    </row>
    <row r="11" spans="1:6" ht="42.75" customHeight="1" x14ac:dyDescent="0.2">
      <c r="A11" s="1"/>
      <c r="B11" s="15"/>
      <c r="C11" s="17"/>
      <c r="D11" s="14"/>
      <c r="E11" s="13"/>
      <c r="F11" s="14"/>
    </row>
    <row r="12" spans="1:6" ht="42.75" customHeight="1" x14ac:dyDescent="0.2">
      <c r="A12" s="1"/>
      <c r="B12" s="15"/>
      <c r="C12" s="17"/>
      <c r="D12" s="14"/>
      <c r="E12" s="13"/>
      <c r="F12" s="14"/>
    </row>
    <row r="13" spans="1:6" ht="60.75" customHeight="1" x14ac:dyDescent="0.2">
      <c r="A13" s="1"/>
      <c r="B13" s="16"/>
      <c r="C13" s="17"/>
      <c r="D13" s="14"/>
      <c r="E13" s="14"/>
      <c r="F13" s="14"/>
    </row>
    <row r="14" spans="1:6" ht="76.150000000000006" customHeight="1" x14ac:dyDescent="0.2">
      <c r="A14" s="1"/>
      <c r="B14" s="16"/>
      <c r="C14" s="17"/>
      <c r="D14" s="13"/>
      <c r="E14" s="14"/>
      <c r="F14" s="14"/>
    </row>
    <row r="15" spans="1:6" ht="42.6" customHeight="1" x14ac:dyDescent="0.2">
      <c r="A15" s="1"/>
      <c r="B15" s="16"/>
      <c r="C15" s="17"/>
      <c r="D15" s="13"/>
      <c r="E15" s="14"/>
      <c r="F15" s="14"/>
    </row>
    <row r="16" spans="1:6" ht="15" x14ac:dyDescent="0.25">
      <c r="B16" s="5"/>
      <c r="C16" s="3"/>
      <c r="E16" s="3"/>
      <c r="F16" s="11"/>
    </row>
    <row r="17" spans="5:8" ht="18" x14ac:dyDescent="0.25">
      <c r="E17" s="10"/>
      <c r="F17" s="9"/>
    </row>
    <row r="18" spans="5:8" x14ac:dyDescent="0.2">
      <c r="H18" s="2"/>
    </row>
    <row r="22" spans="5:8" x14ac:dyDescent="0.2">
      <c r="F22" s="12"/>
    </row>
  </sheetData>
  <pageMargins left="0.7" right="0.7" top="0.75" bottom="0.75" header="0.3" footer="0.3"/>
  <pageSetup paperSize="9"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11.5703125" defaultRowHeight="12.75" x14ac:dyDescent="0.2"/>
  <sheetData/>
  <phoneticPr fontId="0" type="noConversion"/>
  <pageMargins left="0.78749999999999998" right="0.78749999999999998" top="0.88611111111111107" bottom="0.88611111111111107" header="0.78749999999999998" footer="0.78749999999999998"/>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E5" sqref="E5"/>
    </sheetView>
  </sheetViews>
  <sheetFormatPr defaultColWidth="11.5703125" defaultRowHeight="12.75" x14ac:dyDescent="0.2"/>
  <cols>
    <col min="1" max="1" width="6" customWidth="1"/>
    <col min="2" max="2" width="31.85546875" customWidth="1"/>
    <col min="3" max="3" width="7.140625" customWidth="1"/>
    <col min="4" max="4" width="9.140625" customWidth="1"/>
    <col min="5" max="5" width="13.7109375" customWidth="1"/>
    <col min="6" max="6" width="12.7109375" customWidth="1"/>
    <col min="7" max="7" width="16" customWidth="1"/>
  </cols>
  <sheetData>
    <row r="1" spans="1:6" ht="15.75" x14ac:dyDescent="0.25">
      <c r="A1" s="7" t="s">
        <v>11</v>
      </c>
      <c r="B1" s="7" t="s">
        <v>0</v>
      </c>
      <c r="C1" s="7" t="s">
        <v>1</v>
      </c>
      <c r="D1" s="8" t="s">
        <v>2</v>
      </c>
      <c r="E1" s="8" t="s">
        <v>3</v>
      </c>
      <c r="F1" s="8" t="s">
        <v>4</v>
      </c>
    </row>
    <row r="2" spans="1:6" ht="15" x14ac:dyDescent="0.2">
      <c r="B2" s="5"/>
      <c r="C2" s="6"/>
      <c r="D2" s="4"/>
      <c r="E2" s="6"/>
      <c r="F2" s="4"/>
    </row>
    <row r="3" spans="1:6" ht="15" customHeight="1" x14ac:dyDescent="0.25">
      <c r="A3" s="19">
        <v>1</v>
      </c>
      <c r="B3" s="23" t="s">
        <v>14</v>
      </c>
      <c r="C3" s="23"/>
      <c r="D3" s="23"/>
      <c r="E3" s="23"/>
      <c r="F3" s="23"/>
    </row>
    <row r="4" spans="1:6" ht="15" x14ac:dyDescent="0.2">
      <c r="A4" s="1"/>
      <c r="B4" s="15"/>
      <c r="C4" s="13"/>
      <c r="D4" s="14"/>
      <c r="E4" s="13"/>
      <c r="F4" s="14"/>
    </row>
    <row r="5" spans="1:6" ht="73.5" customHeight="1" x14ac:dyDescent="0.2">
      <c r="A5" s="22" t="s">
        <v>13</v>
      </c>
      <c r="B5" s="18" t="s">
        <v>159</v>
      </c>
      <c r="C5" s="24" t="s">
        <v>10</v>
      </c>
      <c r="D5" s="25">
        <v>1</v>
      </c>
      <c r="E5" s="25"/>
      <c r="F5" s="14">
        <f>+D5*E5</f>
        <v>0</v>
      </c>
    </row>
    <row r="6" spans="1:6" ht="19.5" customHeight="1" x14ac:dyDescent="0.2">
      <c r="A6" s="21">
        <v>1</v>
      </c>
      <c r="B6" s="20" t="s">
        <v>12</v>
      </c>
      <c r="C6" s="17"/>
      <c r="D6" s="14"/>
      <c r="E6" s="14"/>
      <c r="F6" s="26">
        <f>SUM(F5:F5)</f>
        <v>0</v>
      </c>
    </row>
    <row r="7" spans="1:6" ht="42.75" customHeight="1" x14ac:dyDescent="0.2">
      <c r="A7" s="16"/>
      <c r="B7" s="16"/>
      <c r="C7" s="17"/>
      <c r="D7" s="14"/>
      <c r="E7" s="14"/>
      <c r="F7" s="14"/>
    </row>
    <row r="8" spans="1:6" ht="98.25" customHeight="1" x14ac:dyDescent="0.2">
      <c r="A8" s="15"/>
      <c r="B8" s="15"/>
      <c r="C8" s="13"/>
      <c r="D8" s="14"/>
      <c r="E8" s="13"/>
      <c r="F8" s="14"/>
    </row>
    <row r="9" spans="1:6" ht="103.5" customHeight="1" x14ac:dyDescent="0.2">
      <c r="A9" s="15"/>
      <c r="B9" s="15"/>
      <c r="C9" s="17"/>
      <c r="D9" s="14"/>
      <c r="E9" s="13"/>
      <c r="F9" s="14"/>
    </row>
    <row r="10" spans="1:6" ht="42.75" customHeight="1" x14ac:dyDescent="0.2">
      <c r="A10" s="15"/>
      <c r="B10" s="15"/>
      <c r="C10" s="17"/>
      <c r="D10" s="14"/>
      <c r="E10" s="13"/>
      <c r="F10" s="14"/>
    </row>
    <row r="11" spans="1:6" ht="42.75" customHeight="1" x14ac:dyDescent="0.2">
      <c r="A11" s="15"/>
      <c r="B11" s="15"/>
      <c r="C11" s="17"/>
      <c r="D11" s="14"/>
      <c r="E11" s="13"/>
      <c r="F11" s="14"/>
    </row>
    <row r="12" spans="1:6" ht="60.75" customHeight="1" x14ac:dyDescent="0.2">
      <c r="A12" s="16"/>
      <c r="B12" s="16"/>
      <c r="C12" s="17"/>
      <c r="D12" s="14"/>
      <c r="E12" s="14"/>
      <c r="F12" s="14"/>
    </row>
    <row r="13" spans="1:6" ht="76.150000000000006" customHeight="1" x14ac:dyDescent="0.2">
      <c r="A13" s="16"/>
      <c r="B13" s="16"/>
      <c r="C13" s="17"/>
      <c r="D13" s="13"/>
      <c r="E13" s="14"/>
      <c r="F13" s="14"/>
    </row>
    <row r="14" spans="1:6" ht="42.6" customHeight="1" x14ac:dyDescent="0.2">
      <c r="A14" s="16"/>
      <c r="B14" s="16"/>
      <c r="C14" s="17"/>
      <c r="D14" s="13"/>
      <c r="E14" s="14"/>
      <c r="F14" s="14"/>
    </row>
    <row r="15" spans="1:6" ht="15" x14ac:dyDescent="0.25">
      <c r="A15" s="5"/>
      <c r="B15" s="5"/>
      <c r="C15" s="3"/>
      <c r="E15" s="3"/>
      <c r="F15" s="11"/>
    </row>
    <row r="16" spans="1:6" ht="18" x14ac:dyDescent="0.25">
      <c r="E16" s="10"/>
      <c r="F16" s="9"/>
    </row>
    <row r="17" spans="6:8" x14ac:dyDescent="0.2">
      <c r="H17" s="2"/>
    </row>
    <row r="21" spans="6:8" x14ac:dyDescent="0.2">
      <c r="F21" s="12"/>
    </row>
  </sheetData>
  <phoneticPr fontId="0" type="noConversion"/>
  <pageMargins left="0.7" right="0.7" top="0.75" bottom="0.75" header="0.3" footer="0.3"/>
  <pageSetup paperSize="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H10" sqref="H10"/>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4.42578125" customWidth="1"/>
    <col min="7" max="7" width="16" customWidth="1"/>
  </cols>
  <sheetData>
    <row r="1" spans="1:9" ht="15.75" x14ac:dyDescent="0.25">
      <c r="A1" s="7" t="s">
        <v>11</v>
      </c>
      <c r="B1" s="7" t="s">
        <v>0</v>
      </c>
      <c r="C1" s="7" t="s">
        <v>1</v>
      </c>
      <c r="D1" s="8" t="s">
        <v>2</v>
      </c>
      <c r="E1" s="8" t="s">
        <v>3</v>
      </c>
      <c r="F1" s="8" t="s">
        <v>4</v>
      </c>
    </row>
    <row r="2" spans="1:9" ht="15" x14ac:dyDescent="0.2">
      <c r="B2" s="5"/>
      <c r="C2" s="6"/>
      <c r="D2" s="4"/>
      <c r="E2" s="6"/>
      <c r="F2" s="4"/>
    </row>
    <row r="3" spans="1:9" ht="15" customHeight="1" x14ac:dyDescent="0.25">
      <c r="A3" s="19">
        <v>2</v>
      </c>
      <c r="B3" s="23" t="s">
        <v>15</v>
      </c>
      <c r="C3" s="23"/>
      <c r="D3" s="23"/>
      <c r="E3" s="23"/>
      <c r="F3" s="23"/>
    </row>
    <row r="4" spans="1:9" ht="15" x14ac:dyDescent="0.2">
      <c r="A4" s="1"/>
      <c r="B4" s="15"/>
      <c r="C4" s="13"/>
      <c r="D4" s="14"/>
      <c r="E4" s="13"/>
      <c r="F4" s="14"/>
    </row>
    <row r="5" spans="1:9" ht="51.6" customHeight="1" x14ac:dyDescent="0.2">
      <c r="A5" s="22" t="s">
        <v>16</v>
      </c>
      <c r="B5" s="18" t="s">
        <v>160</v>
      </c>
      <c r="C5" s="24" t="s">
        <v>7</v>
      </c>
      <c r="D5" s="25">
        <v>697</v>
      </c>
      <c r="E5" s="25"/>
      <c r="F5" s="14">
        <f>D5*E5</f>
        <v>0</v>
      </c>
    </row>
    <row r="6" spans="1:9" ht="36.75" customHeight="1" x14ac:dyDescent="0.2">
      <c r="A6" s="22" t="s">
        <v>18</v>
      </c>
      <c r="B6" s="18" t="s">
        <v>20</v>
      </c>
      <c r="C6" s="24" t="s">
        <v>8</v>
      </c>
      <c r="D6" s="25">
        <v>1293</v>
      </c>
      <c r="E6" s="25"/>
      <c r="F6" s="14">
        <f t="shared" ref="F6:F13" si="0">D6*E6</f>
        <v>0</v>
      </c>
    </row>
    <row r="7" spans="1:9" ht="47.25" customHeight="1" x14ac:dyDescent="0.2">
      <c r="A7" s="22" t="s">
        <v>19</v>
      </c>
      <c r="B7" s="18" t="s">
        <v>119</v>
      </c>
      <c r="C7" s="24" t="s">
        <v>8</v>
      </c>
      <c r="D7" s="25">
        <v>1293</v>
      </c>
      <c r="E7" s="25"/>
      <c r="F7" s="14">
        <f t="shared" si="0"/>
        <v>0</v>
      </c>
    </row>
    <row r="8" spans="1:9" ht="47.25" customHeight="1" x14ac:dyDescent="0.2">
      <c r="A8" s="22" t="s">
        <v>21</v>
      </c>
      <c r="B8" s="18" t="s">
        <v>187</v>
      </c>
      <c r="C8" s="24" t="s">
        <v>7</v>
      </c>
      <c r="D8" s="25">
        <v>730</v>
      </c>
      <c r="E8" s="25"/>
      <c r="F8" s="14">
        <f t="shared" si="0"/>
        <v>0</v>
      </c>
      <c r="I8" s="12"/>
    </row>
    <row r="9" spans="1:9" ht="47.25" customHeight="1" x14ac:dyDescent="0.2">
      <c r="A9" s="22" t="s">
        <v>22</v>
      </c>
      <c r="B9" s="18" t="s">
        <v>188</v>
      </c>
      <c r="C9" s="24" t="s">
        <v>7</v>
      </c>
      <c r="D9" s="25">
        <v>153</v>
      </c>
      <c r="E9" s="25"/>
      <c r="F9" s="14">
        <f t="shared" si="0"/>
        <v>0</v>
      </c>
      <c r="I9" s="12"/>
    </row>
    <row r="10" spans="1:9" ht="73.150000000000006" customHeight="1" x14ac:dyDescent="0.2">
      <c r="A10" s="22" t="s">
        <v>23</v>
      </c>
      <c r="B10" s="18" t="s">
        <v>186</v>
      </c>
      <c r="C10" s="24" t="s">
        <v>7</v>
      </c>
      <c r="D10" s="25">
        <v>461</v>
      </c>
      <c r="E10" s="25"/>
      <c r="F10" s="14">
        <f t="shared" si="0"/>
        <v>0</v>
      </c>
    </row>
    <row r="11" spans="1:9" ht="53.25" customHeight="1" x14ac:dyDescent="0.2">
      <c r="A11" s="22" t="s">
        <v>24</v>
      </c>
      <c r="B11" s="18" t="s">
        <v>118</v>
      </c>
      <c r="C11" s="24" t="s">
        <v>7</v>
      </c>
      <c r="D11" s="25">
        <v>150</v>
      </c>
      <c r="E11" s="25"/>
      <c r="F11" s="14">
        <f t="shared" si="0"/>
        <v>0</v>
      </c>
    </row>
    <row r="12" spans="1:9" ht="36.6" customHeight="1" x14ac:dyDescent="0.2">
      <c r="A12" s="22" t="s">
        <v>25</v>
      </c>
      <c r="B12" s="18" t="s">
        <v>120</v>
      </c>
      <c r="C12" s="24" t="s">
        <v>7</v>
      </c>
      <c r="D12" s="25">
        <f>+D5-D11</f>
        <v>547</v>
      </c>
      <c r="E12" s="25"/>
      <c r="F12" s="14">
        <f t="shared" si="0"/>
        <v>0</v>
      </c>
    </row>
    <row r="13" spans="1:9" ht="47.25" customHeight="1" x14ac:dyDescent="0.2">
      <c r="A13" s="22" t="s">
        <v>189</v>
      </c>
      <c r="B13" s="18" t="s">
        <v>177</v>
      </c>
      <c r="C13" s="24" t="s">
        <v>8</v>
      </c>
      <c r="D13" s="25">
        <v>580</v>
      </c>
      <c r="E13" s="25"/>
      <c r="F13" s="14">
        <f t="shared" si="0"/>
        <v>0</v>
      </c>
      <c r="G13" s="12"/>
      <c r="H13" s="12"/>
    </row>
    <row r="14" spans="1:9" ht="19.5" customHeight="1" x14ac:dyDescent="0.2">
      <c r="A14" s="21">
        <v>2</v>
      </c>
      <c r="B14" s="20" t="s">
        <v>17</v>
      </c>
      <c r="C14" s="17"/>
      <c r="D14" s="14"/>
      <c r="E14" s="14"/>
      <c r="F14" s="26">
        <f>SUM(F5:F13)</f>
        <v>0</v>
      </c>
    </row>
    <row r="15" spans="1:9" ht="42.75" customHeight="1" x14ac:dyDescent="0.2">
      <c r="A15" s="1"/>
      <c r="B15" s="16"/>
      <c r="C15" s="17"/>
      <c r="D15" s="14"/>
      <c r="E15" s="14"/>
      <c r="F15" s="14"/>
    </row>
    <row r="16" spans="1:9" ht="98.25" customHeight="1" x14ac:dyDescent="0.2">
      <c r="A16" s="1"/>
      <c r="B16" s="15"/>
      <c r="C16" s="13"/>
      <c r="D16" s="14"/>
      <c r="E16" s="13"/>
      <c r="F16" s="14"/>
    </row>
    <row r="17" spans="1:8" ht="103.5" customHeight="1" x14ac:dyDescent="0.2">
      <c r="A17" s="1"/>
      <c r="B17" s="15"/>
      <c r="C17" s="17"/>
      <c r="D17" s="14"/>
      <c r="E17" s="13"/>
      <c r="F17" s="14"/>
    </row>
    <row r="18" spans="1:8" ht="42.75" customHeight="1" x14ac:dyDescent="0.2">
      <c r="A18" s="1"/>
      <c r="B18" s="15"/>
      <c r="C18" s="17"/>
      <c r="D18" s="14"/>
      <c r="E18" s="13"/>
      <c r="F18" s="14"/>
    </row>
    <row r="19" spans="1:8" ht="42.75" customHeight="1" x14ac:dyDescent="0.2">
      <c r="A19" s="1"/>
      <c r="B19" s="15"/>
      <c r="C19" s="17"/>
      <c r="D19" s="14"/>
      <c r="E19" s="13"/>
      <c r="F19" s="14"/>
    </row>
    <row r="20" spans="1:8" ht="60.75" customHeight="1" x14ac:dyDescent="0.2">
      <c r="A20" s="1"/>
      <c r="B20" s="16"/>
      <c r="C20" s="17"/>
      <c r="D20" s="14"/>
      <c r="E20" s="14"/>
      <c r="F20" s="14"/>
    </row>
    <row r="21" spans="1:8" ht="76.150000000000006" customHeight="1" x14ac:dyDescent="0.2">
      <c r="A21" s="1"/>
      <c r="B21" s="16"/>
      <c r="C21" s="17"/>
      <c r="D21" s="13"/>
      <c r="E21" s="14"/>
      <c r="F21" s="14"/>
    </row>
    <row r="22" spans="1:8" ht="42.6" customHeight="1" x14ac:dyDescent="0.2">
      <c r="A22" s="1"/>
      <c r="B22" s="16"/>
      <c r="C22" s="17"/>
      <c r="D22" s="13"/>
      <c r="E22" s="14"/>
      <c r="F22" s="14"/>
    </row>
    <row r="23" spans="1:8" ht="15" x14ac:dyDescent="0.25">
      <c r="B23" s="5"/>
      <c r="C23" s="3"/>
      <c r="E23" s="3"/>
      <c r="F23" s="11"/>
    </row>
    <row r="24" spans="1:8" ht="18" x14ac:dyDescent="0.25">
      <c r="E24" s="10"/>
      <c r="F24" s="9"/>
    </row>
    <row r="25" spans="1:8" x14ac:dyDescent="0.2">
      <c r="H25" s="2"/>
    </row>
    <row r="29" spans="1:8" x14ac:dyDescent="0.2">
      <c r="F29" s="12"/>
    </row>
  </sheetData>
  <pageMargins left="0.7" right="0.7" top="0.75" bottom="0.75" header="0.3" footer="0.3"/>
  <pageSetup paperSize="9"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E5" sqref="E5:E11"/>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6.85546875" customWidth="1"/>
    <col min="7" max="7" width="16" customWidth="1"/>
  </cols>
  <sheetData>
    <row r="1" spans="1:11" ht="15.75" x14ac:dyDescent="0.25">
      <c r="A1" s="7" t="s">
        <v>11</v>
      </c>
      <c r="B1" s="7" t="s">
        <v>0</v>
      </c>
      <c r="C1" s="7" t="s">
        <v>1</v>
      </c>
      <c r="D1" s="8" t="s">
        <v>2</v>
      </c>
      <c r="E1" s="8" t="s">
        <v>3</v>
      </c>
      <c r="F1" s="8" t="s">
        <v>4</v>
      </c>
    </row>
    <row r="2" spans="1:11" ht="15" x14ac:dyDescent="0.2">
      <c r="B2" s="5"/>
      <c r="C2" s="6"/>
      <c r="D2" s="4"/>
      <c r="E2" s="6"/>
      <c r="F2" s="4"/>
    </row>
    <row r="3" spans="1:11" ht="15" customHeight="1" x14ac:dyDescent="0.25">
      <c r="A3" s="19">
        <v>3</v>
      </c>
      <c r="B3" s="23" t="s">
        <v>45</v>
      </c>
      <c r="C3" s="23"/>
      <c r="D3" s="23"/>
      <c r="E3" s="23"/>
      <c r="F3" s="23"/>
    </row>
    <row r="4" spans="1:11" ht="15" x14ac:dyDescent="0.2">
      <c r="A4" s="1"/>
      <c r="B4" s="15"/>
      <c r="C4" s="13"/>
      <c r="D4" s="14"/>
      <c r="E4" s="13"/>
      <c r="F4" s="14"/>
    </row>
    <row r="5" spans="1:11" ht="71.25" customHeight="1" x14ac:dyDescent="0.2">
      <c r="A5" s="22" t="s">
        <v>26</v>
      </c>
      <c r="B5" s="18" t="s">
        <v>58</v>
      </c>
      <c r="C5" s="24" t="s">
        <v>5</v>
      </c>
      <c r="D5" s="25">
        <v>6</v>
      </c>
      <c r="E5" s="25"/>
      <c r="F5" s="14">
        <f>D5*E5</f>
        <v>0</v>
      </c>
    </row>
    <row r="6" spans="1:11" ht="83.25" customHeight="1" x14ac:dyDescent="0.2">
      <c r="A6" s="22" t="s">
        <v>27</v>
      </c>
      <c r="B6" s="18" t="s">
        <v>161</v>
      </c>
      <c r="C6" s="24" t="s">
        <v>6</v>
      </c>
      <c r="D6" s="25">
        <v>103.8</v>
      </c>
      <c r="E6" s="25"/>
      <c r="F6" s="14">
        <f t="shared" ref="F6:F11" si="0">D6*E6</f>
        <v>0</v>
      </c>
    </row>
    <row r="7" spans="1:11" ht="102" customHeight="1" x14ac:dyDescent="0.2">
      <c r="A7" s="22" t="s">
        <v>28</v>
      </c>
      <c r="B7" s="18" t="s">
        <v>162</v>
      </c>
      <c r="C7" s="24" t="s">
        <v>6</v>
      </c>
      <c r="D7" s="25">
        <v>14.5</v>
      </c>
      <c r="E7" s="25"/>
      <c r="F7" s="14">
        <f t="shared" si="0"/>
        <v>0</v>
      </c>
      <c r="J7" s="12"/>
      <c r="K7" s="12"/>
    </row>
    <row r="8" spans="1:11" ht="111" customHeight="1" x14ac:dyDescent="0.2">
      <c r="A8" s="22" t="s">
        <v>29</v>
      </c>
      <c r="B8" s="18" t="s">
        <v>163</v>
      </c>
      <c r="C8" s="24" t="s">
        <v>6</v>
      </c>
      <c r="D8" s="25">
        <v>31.3</v>
      </c>
      <c r="E8" s="25"/>
      <c r="F8" s="14">
        <f t="shared" si="0"/>
        <v>0</v>
      </c>
    </row>
    <row r="9" spans="1:11" ht="50.25" customHeight="1" x14ac:dyDescent="0.2">
      <c r="A9" s="22" t="s">
        <v>30</v>
      </c>
      <c r="B9" s="18" t="s">
        <v>164</v>
      </c>
      <c r="C9" s="24" t="s">
        <v>6</v>
      </c>
      <c r="D9" s="25">
        <v>19</v>
      </c>
      <c r="E9" s="25"/>
      <c r="F9" s="14">
        <f t="shared" si="0"/>
        <v>0</v>
      </c>
    </row>
    <row r="10" spans="1:11" ht="75" customHeight="1" x14ac:dyDescent="0.2">
      <c r="A10" s="22" t="s">
        <v>31</v>
      </c>
      <c r="B10" s="18" t="s">
        <v>59</v>
      </c>
      <c r="C10" s="24" t="s">
        <v>5</v>
      </c>
      <c r="D10" s="25">
        <v>3</v>
      </c>
      <c r="E10" s="25"/>
      <c r="F10" s="14">
        <f t="shared" si="0"/>
        <v>0</v>
      </c>
    </row>
    <row r="11" spans="1:11" ht="53.25" customHeight="1" x14ac:dyDescent="0.2">
      <c r="A11" s="22" t="s">
        <v>32</v>
      </c>
      <c r="B11" s="18" t="s">
        <v>165</v>
      </c>
      <c r="C11" s="24" t="s">
        <v>10</v>
      </c>
      <c r="D11" s="25">
        <v>1</v>
      </c>
      <c r="E11" s="25"/>
      <c r="F11" s="14">
        <f t="shared" si="0"/>
        <v>0</v>
      </c>
    </row>
    <row r="12" spans="1:11" ht="19.5" customHeight="1" x14ac:dyDescent="0.2">
      <c r="A12" s="21">
        <v>3</v>
      </c>
      <c r="B12" s="20" t="s">
        <v>46</v>
      </c>
      <c r="C12" s="17"/>
      <c r="D12" s="14"/>
      <c r="E12" s="14"/>
      <c r="F12" s="26">
        <f>SUM(F5:F11)</f>
        <v>0</v>
      </c>
    </row>
    <row r="13" spans="1:11" ht="42.75" customHeight="1" x14ac:dyDescent="0.2">
      <c r="A13" s="1"/>
      <c r="B13" s="16"/>
      <c r="C13" s="17"/>
      <c r="D13" s="14"/>
      <c r="E13" s="14"/>
      <c r="F13" s="14"/>
    </row>
    <row r="14" spans="1:11" ht="98.25" customHeight="1" x14ac:dyDescent="0.2">
      <c r="A14" s="1"/>
      <c r="B14" s="15"/>
      <c r="C14" s="13"/>
      <c r="D14" s="14"/>
      <c r="E14" s="13"/>
      <c r="F14" s="14"/>
    </row>
    <row r="15" spans="1:11" ht="103.5" customHeight="1" x14ac:dyDescent="0.2">
      <c r="A15" s="1"/>
      <c r="B15" s="15"/>
      <c r="C15" s="17"/>
      <c r="D15" s="14"/>
      <c r="E15" s="13"/>
      <c r="F15" s="14"/>
    </row>
    <row r="16" spans="1:11" ht="42.75" customHeight="1" x14ac:dyDescent="0.2">
      <c r="A16" s="1"/>
      <c r="B16" s="15"/>
      <c r="C16" s="17"/>
      <c r="D16" s="14"/>
      <c r="E16" s="13"/>
      <c r="F16" s="14"/>
    </row>
    <row r="17" spans="1:8" ht="42.75" customHeight="1" x14ac:dyDescent="0.2">
      <c r="A17" s="1"/>
      <c r="B17" s="15"/>
      <c r="C17" s="17"/>
      <c r="D17" s="14"/>
      <c r="E17" s="13"/>
      <c r="F17" s="14"/>
    </row>
    <row r="18" spans="1:8" ht="60.75" customHeight="1" x14ac:dyDescent="0.2">
      <c r="A18" s="1"/>
      <c r="B18" s="16"/>
      <c r="C18" s="17"/>
      <c r="D18" s="14"/>
      <c r="E18" s="14"/>
      <c r="F18" s="14"/>
    </row>
    <row r="19" spans="1:8" ht="76.150000000000006" customHeight="1" x14ac:dyDescent="0.2">
      <c r="A19" s="1"/>
      <c r="B19" s="16"/>
      <c r="C19" s="17"/>
      <c r="D19" s="13"/>
      <c r="E19" s="14"/>
      <c r="F19" s="14"/>
    </row>
    <row r="20" spans="1:8" ht="42.6" customHeight="1" x14ac:dyDescent="0.2">
      <c r="A20" s="1"/>
      <c r="B20" s="16"/>
      <c r="C20" s="17"/>
      <c r="D20" s="13"/>
      <c r="E20" s="14"/>
      <c r="F20" s="14"/>
    </row>
    <row r="21" spans="1:8" ht="15" x14ac:dyDescent="0.25">
      <c r="B21" s="5"/>
      <c r="C21" s="3"/>
      <c r="E21" s="3"/>
      <c r="F21" s="11"/>
    </row>
    <row r="22" spans="1:8" ht="18" x14ac:dyDescent="0.25">
      <c r="E22" s="10"/>
      <c r="F22" s="9"/>
    </row>
    <row r="23" spans="1:8" x14ac:dyDescent="0.2">
      <c r="H23" s="2"/>
    </row>
    <row r="27" spans="1:8" x14ac:dyDescent="0.2">
      <c r="F27" s="12"/>
    </row>
  </sheetData>
  <pageMargins left="0.7" right="0.7" top="0.75" bottom="0.75" header="0.3" footer="0.3"/>
  <pageSetup paperSize="9"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6" workbookViewId="0">
      <selection activeCell="E6" sqref="E6:E23"/>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7.42578125" customWidth="1"/>
    <col min="7" max="7" width="16" customWidth="1"/>
  </cols>
  <sheetData>
    <row r="1" spans="1:10" ht="15.75" x14ac:dyDescent="0.25">
      <c r="A1" s="7" t="s">
        <v>11</v>
      </c>
      <c r="B1" s="7" t="s">
        <v>0</v>
      </c>
      <c r="C1" s="7" t="s">
        <v>1</v>
      </c>
      <c r="D1" s="8" t="s">
        <v>2</v>
      </c>
      <c r="E1" s="8" t="s">
        <v>3</v>
      </c>
      <c r="F1" s="8" t="s">
        <v>4</v>
      </c>
    </row>
    <row r="2" spans="1:10" ht="15" x14ac:dyDescent="0.2">
      <c r="B2" s="5"/>
      <c r="C2" s="6"/>
      <c r="D2" s="4"/>
      <c r="E2" s="6"/>
      <c r="F2" s="4"/>
    </row>
    <row r="3" spans="1:10" ht="15" customHeight="1" x14ac:dyDescent="0.25">
      <c r="A3" s="19">
        <v>4</v>
      </c>
      <c r="B3" s="23" t="s">
        <v>33</v>
      </c>
      <c r="C3" s="23"/>
      <c r="D3" s="23"/>
      <c r="E3" s="23"/>
      <c r="F3" s="23"/>
    </row>
    <row r="4" spans="1:10" ht="15" customHeight="1" x14ac:dyDescent="0.25">
      <c r="A4" s="19"/>
      <c r="B4" s="35" t="s">
        <v>196</v>
      </c>
      <c r="C4" s="23"/>
      <c r="D4" s="23"/>
      <c r="E4" s="23"/>
      <c r="F4" s="23"/>
    </row>
    <row r="5" spans="1:10" ht="15" x14ac:dyDescent="0.2">
      <c r="A5" s="1"/>
      <c r="B5" s="15"/>
      <c r="C5" s="13"/>
      <c r="D5" s="14"/>
      <c r="E5" s="13"/>
      <c r="F5" s="14"/>
    </row>
    <row r="6" spans="1:10" ht="48.75" customHeight="1" x14ac:dyDescent="0.2">
      <c r="A6" s="22" t="s">
        <v>47</v>
      </c>
      <c r="B6" s="18" t="s">
        <v>166</v>
      </c>
      <c r="C6" s="24" t="s">
        <v>7</v>
      </c>
      <c r="D6" s="25">
        <v>16.5</v>
      </c>
      <c r="E6" s="25"/>
      <c r="F6" s="14">
        <f>+D6*E6</f>
        <v>0</v>
      </c>
    </row>
    <row r="7" spans="1:10" ht="42" customHeight="1" x14ac:dyDescent="0.2">
      <c r="A7" s="22" t="s">
        <v>48</v>
      </c>
      <c r="B7" s="18" t="s">
        <v>167</v>
      </c>
      <c r="C7" s="24" t="s">
        <v>34</v>
      </c>
      <c r="D7" s="25">
        <v>26</v>
      </c>
      <c r="E7" s="25"/>
      <c r="F7" s="14">
        <f t="shared" ref="F7:F23" si="0">+D7*E7</f>
        <v>0</v>
      </c>
    </row>
    <row r="8" spans="1:10" ht="47.25" customHeight="1" x14ac:dyDescent="0.2">
      <c r="A8" s="22" t="s">
        <v>49</v>
      </c>
      <c r="B8" s="18" t="s">
        <v>35</v>
      </c>
      <c r="C8" s="24" t="s">
        <v>7</v>
      </c>
      <c r="D8" s="25">
        <v>35</v>
      </c>
      <c r="E8" s="25"/>
      <c r="F8" s="14">
        <f t="shared" si="0"/>
        <v>0</v>
      </c>
    </row>
    <row r="9" spans="1:10" ht="47.25" customHeight="1" x14ac:dyDescent="0.2">
      <c r="A9" s="22" t="s">
        <v>50</v>
      </c>
      <c r="B9" s="18" t="s">
        <v>36</v>
      </c>
      <c r="C9" s="24" t="s">
        <v>7</v>
      </c>
      <c r="D9" s="25">
        <v>19.75</v>
      </c>
      <c r="E9" s="25"/>
      <c r="F9" s="14">
        <f t="shared" si="0"/>
        <v>0</v>
      </c>
    </row>
    <row r="10" spans="1:10" ht="106.5" customHeight="1" x14ac:dyDescent="0.2">
      <c r="A10" s="22" t="s">
        <v>51</v>
      </c>
      <c r="B10" s="18" t="s">
        <v>183</v>
      </c>
      <c r="C10" s="24" t="s">
        <v>8</v>
      </c>
      <c r="D10" s="25">
        <v>498</v>
      </c>
      <c r="E10" s="25"/>
      <c r="F10" s="14">
        <f t="shared" si="0"/>
        <v>0</v>
      </c>
    </row>
    <row r="11" spans="1:10" ht="181.5" customHeight="1" x14ac:dyDescent="0.2">
      <c r="A11" s="22" t="s">
        <v>52</v>
      </c>
      <c r="B11" s="18" t="s">
        <v>184</v>
      </c>
      <c r="C11" s="24" t="s">
        <v>8</v>
      </c>
      <c r="D11" s="25">
        <v>482</v>
      </c>
      <c r="E11" s="25"/>
      <c r="F11" s="14">
        <f t="shared" si="0"/>
        <v>0</v>
      </c>
      <c r="I11" s="12"/>
      <c r="J11" s="12"/>
    </row>
    <row r="12" spans="1:10" ht="90" customHeight="1" x14ac:dyDescent="0.2">
      <c r="A12" s="22" t="s">
        <v>53</v>
      </c>
      <c r="B12" s="18" t="s">
        <v>179</v>
      </c>
      <c r="C12" s="24" t="s">
        <v>7</v>
      </c>
      <c r="D12" s="25">
        <v>35</v>
      </c>
      <c r="E12" s="25"/>
      <c r="F12" s="14">
        <f t="shared" si="0"/>
        <v>0</v>
      </c>
    </row>
    <row r="13" spans="1:10" ht="115.5" customHeight="1" x14ac:dyDescent="0.2">
      <c r="A13" s="22" t="s">
        <v>54</v>
      </c>
      <c r="B13" s="18" t="s">
        <v>178</v>
      </c>
      <c r="C13" s="24" t="s">
        <v>8</v>
      </c>
      <c r="D13" s="25">
        <v>55</v>
      </c>
      <c r="E13" s="25"/>
      <c r="F13" s="14">
        <f t="shared" si="0"/>
        <v>0</v>
      </c>
      <c r="H13" s="12"/>
      <c r="J13" s="12"/>
    </row>
    <row r="14" spans="1:10" ht="117.75" customHeight="1" x14ac:dyDescent="0.2">
      <c r="A14" s="22" t="s">
        <v>55</v>
      </c>
      <c r="B14" s="18" t="s">
        <v>185</v>
      </c>
      <c r="C14" s="24" t="s">
        <v>6</v>
      </c>
      <c r="D14" s="25">
        <v>138</v>
      </c>
      <c r="E14" s="25"/>
      <c r="F14" s="14">
        <f t="shared" si="0"/>
        <v>0</v>
      </c>
    </row>
    <row r="15" spans="1:10" ht="39.75" customHeight="1" x14ac:dyDescent="0.2">
      <c r="A15" s="22" t="s">
        <v>56</v>
      </c>
      <c r="B15" s="18" t="s">
        <v>121</v>
      </c>
      <c r="C15" s="24" t="s">
        <v>6</v>
      </c>
      <c r="D15" s="25">
        <v>119</v>
      </c>
      <c r="E15" s="25"/>
      <c r="F15" s="14">
        <f t="shared" si="0"/>
        <v>0</v>
      </c>
    </row>
    <row r="16" spans="1:10" ht="89.25" customHeight="1" x14ac:dyDescent="0.2">
      <c r="A16" s="22" t="s">
        <v>57</v>
      </c>
      <c r="B16" s="18" t="s">
        <v>84</v>
      </c>
      <c r="C16" s="24" t="s">
        <v>5</v>
      </c>
      <c r="D16" s="25">
        <v>165</v>
      </c>
      <c r="E16" s="25"/>
      <c r="F16" s="14">
        <f t="shared" si="0"/>
        <v>0</v>
      </c>
    </row>
    <row r="17" spans="1:6" ht="60.75" customHeight="1" x14ac:dyDescent="0.2">
      <c r="A17" s="22" t="s">
        <v>122</v>
      </c>
      <c r="B17" s="18" t="s">
        <v>39</v>
      </c>
      <c r="C17" s="24" t="s">
        <v>40</v>
      </c>
      <c r="D17" s="25">
        <v>6195</v>
      </c>
      <c r="E17" s="25"/>
      <c r="F17" s="14">
        <f t="shared" si="0"/>
        <v>0</v>
      </c>
    </row>
    <row r="18" spans="1:6" ht="45.75" customHeight="1" x14ac:dyDescent="0.2">
      <c r="A18" s="22" t="s">
        <v>123</v>
      </c>
      <c r="B18" s="18" t="s">
        <v>41</v>
      </c>
      <c r="C18" s="24" t="s">
        <v>40</v>
      </c>
      <c r="D18" s="25">
        <v>5450</v>
      </c>
      <c r="E18" s="25"/>
      <c r="F18" s="14">
        <f t="shared" si="0"/>
        <v>0</v>
      </c>
    </row>
    <row r="19" spans="1:6" ht="47.25" customHeight="1" x14ac:dyDescent="0.2">
      <c r="A19" s="22" t="s">
        <v>124</v>
      </c>
      <c r="B19" s="18" t="s">
        <v>42</v>
      </c>
      <c r="C19" s="24" t="s">
        <v>8</v>
      </c>
      <c r="D19" s="25">
        <v>620</v>
      </c>
      <c r="E19" s="25"/>
      <c r="F19" s="14">
        <f t="shared" si="0"/>
        <v>0</v>
      </c>
    </row>
    <row r="20" spans="1:6" ht="47.25" customHeight="1" x14ac:dyDescent="0.2">
      <c r="A20" s="22" t="s">
        <v>125</v>
      </c>
      <c r="B20" s="18" t="s">
        <v>43</v>
      </c>
      <c r="C20" s="24" t="s">
        <v>6</v>
      </c>
      <c r="D20" s="25">
        <v>250</v>
      </c>
      <c r="E20" s="25"/>
      <c r="F20" s="14">
        <f t="shared" si="0"/>
        <v>0</v>
      </c>
    </row>
    <row r="21" spans="1:6" ht="47.25" customHeight="1" x14ac:dyDescent="0.2">
      <c r="A21" s="22" t="s">
        <v>126</v>
      </c>
      <c r="B21" s="18" t="s">
        <v>44</v>
      </c>
      <c r="C21" s="24" t="s">
        <v>6</v>
      </c>
      <c r="D21" s="25">
        <v>250</v>
      </c>
      <c r="E21" s="25"/>
      <c r="F21" s="14">
        <f t="shared" si="0"/>
        <v>0</v>
      </c>
    </row>
    <row r="22" spans="1:6" ht="47.25" customHeight="1" x14ac:dyDescent="0.2">
      <c r="A22" s="22" t="s">
        <v>128</v>
      </c>
      <c r="B22" s="18" t="s">
        <v>127</v>
      </c>
      <c r="C22" s="24" t="s">
        <v>8</v>
      </c>
      <c r="D22" s="25">
        <v>1035</v>
      </c>
      <c r="E22" s="25"/>
      <c r="F22" s="14">
        <f t="shared" si="0"/>
        <v>0</v>
      </c>
    </row>
    <row r="23" spans="1:6" ht="66" customHeight="1" x14ac:dyDescent="0.2">
      <c r="A23" s="22" t="s">
        <v>129</v>
      </c>
      <c r="B23" s="18" t="s">
        <v>130</v>
      </c>
      <c r="C23" s="24" t="s">
        <v>8</v>
      </c>
      <c r="D23" s="25">
        <v>85</v>
      </c>
      <c r="E23" s="25"/>
      <c r="F23" s="14">
        <f t="shared" si="0"/>
        <v>0</v>
      </c>
    </row>
    <row r="24" spans="1:6" ht="19.5" customHeight="1" x14ac:dyDescent="0.2">
      <c r="A24" s="21">
        <v>4</v>
      </c>
      <c r="B24" s="20" t="s">
        <v>33</v>
      </c>
      <c r="C24" s="17"/>
      <c r="D24" s="14"/>
      <c r="E24" s="14"/>
      <c r="F24" s="26">
        <f>SUM(F6:F23)</f>
        <v>0</v>
      </c>
    </row>
    <row r="25" spans="1:6" ht="42.75" customHeight="1" x14ac:dyDescent="0.2">
      <c r="A25" s="1"/>
      <c r="B25" s="16"/>
      <c r="C25" s="17"/>
      <c r="D25" s="14"/>
      <c r="E25" s="14"/>
      <c r="F25" s="14"/>
    </row>
    <row r="26" spans="1:6" ht="98.25" customHeight="1" x14ac:dyDescent="0.2">
      <c r="A26" s="1"/>
      <c r="B26" s="15"/>
      <c r="C26" s="13"/>
      <c r="D26" s="14"/>
      <c r="E26" s="13"/>
      <c r="F26" s="14"/>
    </row>
    <row r="27" spans="1:6" ht="103.5" customHeight="1" x14ac:dyDescent="0.2">
      <c r="A27" s="1"/>
      <c r="B27" s="15"/>
      <c r="C27" s="17"/>
      <c r="D27" s="14"/>
      <c r="E27" s="13"/>
      <c r="F27" s="14"/>
    </row>
    <row r="28" spans="1:6" ht="42.75" customHeight="1" x14ac:dyDescent="0.2">
      <c r="A28" s="1"/>
      <c r="B28" s="15"/>
      <c r="C28" s="17"/>
      <c r="D28" s="14"/>
      <c r="E28" s="13"/>
      <c r="F28" s="14"/>
    </row>
    <row r="29" spans="1:6" ht="42.75" customHeight="1" x14ac:dyDescent="0.2">
      <c r="A29" s="1"/>
      <c r="B29" s="15"/>
      <c r="C29" s="17"/>
      <c r="D29" s="14"/>
      <c r="E29" s="13"/>
      <c r="F29" s="14"/>
    </row>
    <row r="30" spans="1:6" ht="60.75" customHeight="1" x14ac:dyDescent="0.2">
      <c r="A30" s="1"/>
      <c r="B30" s="16"/>
      <c r="C30" s="17"/>
      <c r="D30" s="14"/>
      <c r="E30" s="14"/>
      <c r="F30" s="14"/>
    </row>
    <row r="31" spans="1:6" ht="76.150000000000006" customHeight="1" x14ac:dyDescent="0.2">
      <c r="A31" s="1"/>
      <c r="B31" s="16"/>
      <c r="C31" s="17"/>
      <c r="D31" s="13"/>
      <c r="E31" s="14"/>
      <c r="F31" s="14"/>
    </row>
    <row r="32" spans="1:6" ht="42.6" customHeight="1" x14ac:dyDescent="0.2">
      <c r="A32" s="1"/>
      <c r="B32" s="16"/>
      <c r="C32" s="17"/>
      <c r="D32" s="13"/>
      <c r="E32" s="14"/>
      <c r="F32" s="14"/>
    </row>
    <row r="33" spans="2:8" ht="15" x14ac:dyDescent="0.25">
      <c r="B33" s="5"/>
      <c r="C33" s="3"/>
      <c r="E33" s="3"/>
      <c r="F33" s="11"/>
    </row>
    <row r="34" spans="2:8" ht="18" x14ac:dyDescent="0.25">
      <c r="E34" s="10"/>
      <c r="F34" s="9"/>
    </row>
    <row r="35" spans="2:8" x14ac:dyDescent="0.2">
      <c r="H35" s="2"/>
    </row>
    <row r="39" spans="2:8" x14ac:dyDescent="0.2">
      <c r="F39" s="12"/>
    </row>
  </sheetData>
  <pageMargins left="0.7" right="0.7" top="0.75" bottom="0.75" header="0.3" footer="0.3"/>
  <pageSetup paperSize="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E6" sqref="E6:E12"/>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7.140625" customWidth="1"/>
    <col min="7" max="7" width="16" customWidth="1"/>
  </cols>
  <sheetData>
    <row r="1" spans="1:6" ht="15.75" x14ac:dyDescent="0.25">
      <c r="A1" s="7" t="s">
        <v>11</v>
      </c>
      <c r="B1" s="7" t="s">
        <v>0</v>
      </c>
      <c r="C1" s="7" t="s">
        <v>1</v>
      </c>
      <c r="D1" s="8" t="s">
        <v>2</v>
      </c>
      <c r="E1" s="8" t="s">
        <v>3</v>
      </c>
      <c r="F1" s="8" t="s">
        <v>4</v>
      </c>
    </row>
    <row r="2" spans="1:6" ht="15" x14ac:dyDescent="0.2">
      <c r="B2" s="5"/>
      <c r="C2" s="6"/>
      <c r="D2" s="4"/>
      <c r="E2" s="6"/>
      <c r="F2" s="4"/>
    </row>
    <row r="3" spans="1:6" ht="15" customHeight="1" x14ac:dyDescent="0.25">
      <c r="A3" s="19">
        <v>5</v>
      </c>
      <c r="B3" s="23" t="s">
        <v>60</v>
      </c>
      <c r="C3" s="23"/>
      <c r="D3" s="23"/>
      <c r="E3" s="23"/>
      <c r="F3" s="23"/>
    </row>
    <row r="4" spans="1:6" ht="15" x14ac:dyDescent="0.25">
      <c r="A4" s="1"/>
      <c r="B4" s="35" t="s">
        <v>196</v>
      </c>
      <c r="C4" s="13"/>
      <c r="D4" s="14"/>
      <c r="E4" s="13"/>
      <c r="F4" s="14"/>
    </row>
    <row r="5" spans="1:6" ht="15" x14ac:dyDescent="0.25">
      <c r="A5" s="1"/>
      <c r="B5" s="35"/>
      <c r="C5" s="13"/>
      <c r="D5" s="14"/>
      <c r="E5" s="13"/>
      <c r="F5" s="14"/>
    </row>
    <row r="6" spans="1:6" ht="48.75" customHeight="1" x14ac:dyDescent="0.2">
      <c r="A6" s="22" t="s">
        <v>61</v>
      </c>
      <c r="B6" s="18" t="s">
        <v>67</v>
      </c>
      <c r="C6" s="24" t="s">
        <v>8</v>
      </c>
      <c r="D6" s="25">
        <v>62</v>
      </c>
      <c r="E6" s="25"/>
      <c r="F6" s="14">
        <f>D6*E6</f>
        <v>0</v>
      </c>
    </row>
    <row r="7" spans="1:6" ht="42" customHeight="1" x14ac:dyDescent="0.2">
      <c r="A7" s="22" t="s">
        <v>62</v>
      </c>
      <c r="B7" s="18" t="s">
        <v>68</v>
      </c>
      <c r="C7" s="24" t="s">
        <v>8</v>
      </c>
      <c r="D7" s="25">
        <v>110</v>
      </c>
      <c r="E7" s="25"/>
      <c r="F7" s="14">
        <f t="shared" ref="F7:F12" si="0">D7*E7</f>
        <v>0</v>
      </c>
    </row>
    <row r="8" spans="1:6" ht="47.25" customHeight="1" x14ac:dyDescent="0.2">
      <c r="A8" s="22" t="s">
        <v>63</v>
      </c>
      <c r="B8" s="18" t="s">
        <v>70</v>
      </c>
      <c r="C8" s="24" t="s">
        <v>6</v>
      </c>
      <c r="D8" s="25">
        <v>175</v>
      </c>
      <c r="E8" s="25"/>
      <c r="F8" s="14">
        <f t="shared" si="0"/>
        <v>0</v>
      </c>
    </row>
    <row r="9" spans="1:6" ht="56.25" customHeight="1" x14ac:dyDescent="0.2">
      <c r="A9" s="22" t="s">
        <v>64</v>
      </c>
      <c r="B9" s="18" t="s">
        <v>168</v>
      </c>
      <c r="C9" s="24" t="s">
        <v>6</v>
      </c>
      <c r="D9" s="25">
        <v>45</v>
      </c>
      <c r="E9" s="25"/>
      <c r="F9" s="14">
        <f t="shared" si="0"/>
        <v>0</v>
      </c>
    </row>
    <row r="10" spans="1:6" ht="63.75" customHeight="1" x14ac:dyDescent="0.2">
      <c r="A10" s="22" t="s">
        <v>65</v>
      </c>
      <c r="B10" s="18" t="s">
        <v>169</v>
      </c>
      <c r="C10" s="24" t="s">
        <v>6</v>
      </c>
      <c r="D10" s="25">
        <v>95</v>
      </c>
      <c r="E10" s="25"/>
      <c r="F10" s="14">
        <f t="shared" si="0"/>
        <v>0</v>
      </c>
    </row>
    <row r="11" spans="1:6" ht="63" customHeight="1" x14ac:dyDescent="0.2">
      <c r="A11" s="22" t="s">
        <v>66</v>
      </c>
      <c r="B11" s="18" t="s">
        <v>71</v>
      </c>
      <c r="C11" s="24" t="s">
        <v>8</v>
      </c>
      <c r="D11" s="25">
        <v>50</v>
      </c>
      <c r="E11" s="25"/>
      <c r="F11" s="14">
        <f t="shared" si="0"/>
        <v>0</v>
      </c>
    </row>
    <row r="12" spans="1:6" ht="63" customHeight="1" x14ac:dyDescent="0.2">
      <c r="A12" s="22" t="s">
        <v>131</v>
      </c>
      <c r="B12" s="18" t="s">
        <v>170</v>
      </c>
      <c r="C12" s="24" t="s">
        <v>8</v>
      </c>
      <c r="D12" s="25">
        <v>47</v>
      </c>
      <c r="E12" s="25"/>
      <c r="F12" s="14">
        <f t="shared" si="0"/>
        <v>0</v>
      </c>
    </row>
    <row r="13" spans="1:6" ht="17.25" customHeight="1" x14ac:dyDescent="0.2">
      <c r="A13" s="22"/>
      <c r="B13" s="18"/>
      <c r="C13" s="24"/>
      <c r="D13" s="25"/>
      <c r="E13" s="25"/>
      <c r="F13" s="14"/>
    </row>
    <row r="14" spans="1:6" ht="19.5" customHeight="1" x14ac:dyDescent="0.2">
      <c r="A14" s="21">
        <v>3</v>
      </c>
      <c r="B14" s="20" t="s">
        <v>85</v>
      </c>
      <c r="C14" s="17"/>
      <c r="D14" s="14"/>
      <c r="E14" s="14"/>
      <c r="F14" s="26">
        <f>SUM(F6:F13)</f>
        <v>0</v>
      </c>
    </row>
    <row r="15" spans="1:6" ht="42.75" customHeight="1" x14ac:dyDescent="0.2">
      <c r="A15" s="1"/>
      <c r="B15" s="16"/>
      <c r="C15" s="17"/>
      <c r="D15" s="14"/>
      <c r="E15" s="14"/>
      <c r="F15" s="14"/>
    </row>
    <row r="16" spans="1:6" ht="98.25" customHeight="1" x14ac:dyDescent="0.2">
      <c r="A16" s="1"/>
      <c r="B16" s="15"/>
      <c r="C16" s="13"/>
      <c r="D16" s="14"/>
      <c r="E16" s="13"/>
      <c r="F16" s="14"/>
    </row>
    <row r="17" spans="1:8" ht="103.5" customHeight="1" x14ac:dyDescent="0.2">
      <c r="A17" s="1"/>
      <c r="B17" s="15"/>
      <c r="C17" s="17"/>
      <c r="D17" s="14"/>
      <c r="E17" s="13"/>
      <c r="F17" s="14"/>
    </row>
    <row r="18" spans="1:8" ht="42.75" customHeight="1" x14ac:dyDescent="0.2">
      <c r="A18" s="1"/>
      <c r="B18" s="15"/>
      <c r="C18" s="17"/>
      <c r="D18" s="14"/>
      <c r="E18" s="13"/>
      <c r="F18" s="14"/>
    </row>
    <row r="19" spans="1:8" ht="42.75" customHeight="1" x14ac:dyDescent="0.2">
      <c r="A19" s="1"/>
      <c r="B19" s="15"/>
      <c r="C19" s="17"/>
      <c r="D19" s="14"/>
      <c r="E19" s="13"/>
      <c r="F19" s="14"/>
    </row>
    <row r="20" spans="1:8" ht="60.75" customHeight="1" x14ac:dyDescent="0.2">
      <c r="A20" s="1"/>
      <c r="B20" s="16"/>
      <c r="C20" s="17"/>
      <c r="D20" s="14"/>
      <c r="E20" s="14"/>
      <c r="F20" s="14"/>
    </row>
    <row r="21" spans="1:8" ht="76.150000000000006" customHeight="1" x14ac:dyDescent="0.2">
      <c r="A21" s="1"/>
      <c r="B21" s="16"/>
      <c r="C21" s="17"/>
      <c r="D21" s="13"/>
      <c r="E21" s="14"/>
      <c r="F21" s="14"/>
    </row>
    <row r="22" spans="1:8" ht="42.6" customHeight="1" x14ac:dyDescent="0.2">
      <c r="A22" s="1"/>
      <c r="B22" s="16"/>
      <c r="C22" s="17"/>
      <c r="D22" s="13"/>
      <c r="E22" s="14"/>
      <c r="F22" s="14"/>
    </row>
    <row r="23" spans="1:8" ht="15" x14ac:dyDescent="0.25">
      <c r="B23" s="5"/>
      <c r="C23" s="3"/>
      <c r="E23" s="3"/>
      <c r="F23" s="11"/>
    </row>
    <row r="24" spans="1:8" ht="18" x14ac:dyDescent="0.25">
      <c r="E24" s="10"/>
      <c r="F24" s="9"/>
    </row>
    <row r="25" spans="1:8" x14ac:dyDescent="0.2">
      <c r="H25" s="2"/>
    </row>
    <row r="29" spans="1:8" x14ac:dyDescent="0.2">
      <c r="F29" s="12"/>
    </row>
  </sheetData>
  <pageMargins left="0.7" right="0.7" top="0.75" bottom="0.75" header="0.3" footer="0.3"/>
  <pageSetup paperSize="9"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E6" sqref="E6:E8"/>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7.5703125" customWidth="1"/>
    <col min="7" max="7" width="16" customWidth="1"/>
  </cols>
  <sheetData>
    <row r="1" spans="1:6" ht="15.75" x14ac:dyDescent="0.25">
      <c r="A1" s="7" t="s">
        <v>11</v>
      </c>
      <c r="B1" s="7" t="s">
        <v>0</v>
      </c>
      <c r="C1" s="7" t="s">
        <v>1</v>
      </c>
      <c r="D1" s="8" t="s">
        <v>2</v>
      </c>
      <c r="E1" s="8" t="s">
        <v>3</v>
      </c>
      <c r="F1" s="8" t="s">
        <v>4</v>
      </c>
    </row>
    <row r="2" spans="1:6" ht="15" x14ac:dyDescent="0.2">
      <c r="B2" s="5"/>
      <c r="C2" s="6"/>
      <c r="D2" s="4"/>
      <c r="E2" s="6"/>
      <c r="F2" s="4"/>
    </row>
    <row r="3" spans="1:6" ht="15" customHeight="1" x14ac:dyDescent="0.25">
      <c r="A3" s="19">
        <v>6</v>
      </c>
      <c r="B3" s="23" t="s">
        <v>78</v>
      </c>
      <c r="C3" s="23"/>
      <c r="D3" s="23"/>
      <c r="E3" s="23"/>
      <c r="F3" s="23"/>
    </row>
    <row r="4" spans="1:6" ht="15" x14ac:dyDescent="0.25">
      <c r="A4" s="1"/>
      <c r="B4" s="35" t="s">
        <v>196</v>
      </c>
      <c r="C4" s="13"/>
      <c r="D4" s="14"/>
      <c r="E4" s="13"/>
      <c r="F4" s="14"/>
    </row>
    <row r="5" spans="1:6" ht="15" x14ac:dyDescent="0.25">
      <c r="A5" s="1"/>
      <c r="B5" s="35"/>
      <c r="C5" s="13"/>
      <c r="D5" s="14"/>
      <c r="E5" s="13"/>
      <c r="F5" s="14"/>
    </row>
    <row r="6" spans="1:6" ht="142.5" customHeight="1" x14ac:dyDescent="0.2">
      <c r="A6" s="22" t="s">
        <v>81</v>
      </c>
      <c r="B6" s="18" t="s">
        <v>37</v>
      </c>
      <c r="C6" s="24" t="s">
        <v>6</v>
      </c>
      <c r="D6" s="25">
        <v>69</v>
      </c>
      <c r="E6" s="25"/>
      <c r="F6" s="14">
        <f>+D6*E6</f>
        <v>0</v>
      </c>
    </row>
    <row r="7" spans="1:6" ht="74.25" customHeight="1" x14ac:dyDescent="0.2">
      <c r="A7" s="22" t="s">
        <v>82</v>
      </c>
      <c r="B7" s="18" t="s">
        <v>38</v>
      </c>
      <c r="C7" s="24" t="s">
        <v>6</v>
      </c>
      <c r="D7" s="25">
        <v>52</v>
      </c>
      <c r="E7" s="25"/>
      <c r="F7" s="14">
        <f t="shared" ref="F7:F8" si="0">+D7*E7</f>
        <v>0</v>
      </c>
    </row>
    <row r="8" spans="1:6" ht="68.25" customHeight="1" x14ac:dyDescent="0.2">
      <c r="A8" s="22" t="s">
        <v>83</v>
      </c>
      <c r="B8" s="18" t="s">
        <v>69</v>
      </c>
      <c r="C8" s="24" t="s">
        <v>6</v>
      </c>
      <c r="D8" s="25">
        <v>22.8</v>
      </c>
      <c r="E8" s="25"/>
      <c r="F8" s="14">
        <f t="shared" si="0"/>
        <v>0</v>
      </c>
    </row>
    <row r="9" spans="1:6" ht="19.5" customHeight="1" x14ac:dyDescent="0.2">
      <c r="A9" s="21">
        <v>6</v>
      </c>
      <c r="B9" s="20" t="s">
        <v>78</v>
      </c>
      <c r="C9" s="17"/>
      <c r="D9" s="14"/>
      <c r="E9" s="14"/>
      <c r="F9" s="26">
        <f>SUM(F6:F8)</f>
        <v>0</v>
      </c>
    </row>
    <row r="10" spans="1:6" ht="42.75" customHeight="1" x14ac:dyDescent="0.2">
      <c r="A10" s="1"/>
      <c r="B10" s="16"/>
      <c r="C10" s="17"/>
      <c r="D10" s="14"/>
      <c r="E10" s="14"/>
      <c r="F10" s="14"/>
    </row>
    <row r="11" spans="1:6" ht="98.25" customHeight="1" x14ac:dyDescent="0.2">
      <c r="A11" s="1"/>
      <c r="B11" s="15"/>
      <c r="C11" s="13"/>
      <c r="D11" s="14"/>
      <c r="E11" s="13"/>
      <c r="F11" s="14"/>
    </row>
    <row r="12" spans="1:6" ht="103.5" customHeight="1" x14ac:dyDescent="0.2">
      <c r="A12" s="1"/>
      <c r="B12" s="15"/>
      <c r="C12" s="17"/>
      <c r="D12" s="14"/>
      <c r="E12" s="13"/>
      <c r="F12" s="14"/>
    </row>
    <row r="13" spans="1:6" ht="42.75" customHeight="1" x14ac:dyDescent="0.2">
      <c r="A13" s="1"/>
      <c r="B13" s="15"/>
      <c r="C13" s="17"/>
      <c r="D13" s="14"/>
      <c r="E13" s="13"/>
      <c r="F13" s="14"/>
    </row>
    <row r="14" spans="1:6" ht="42.75" customHeight="1" x14ac:dyDescent="0.2">
      <c r="A14" s="1"/>
      <c r="B14" s="15"/>
      <c r="C14" s="17"/>
      <c r="D14" s="14"/>
      <c r="E14" s="13"/>
      <c r="F14" s="14"/>
    </row>
    <row r="15" spans="1:6" ht="60.75" customHeight="1" x14ac:dyDescent="0.2">
      <c r="A15" s="1"/>
      <c r="B15" s="16"/>
      <c r="C15" s="17"/>
      <c r="D15" s="14"/>
      <c r="E15" s="14"/>
      <c r="F15" s="14"/>
    </row>
    <row r="16" spans="1:6" ht="76.150000000000006" customHeight="1" x14ac:dyDescent="0.2">
      <c r="A16" s="1"/>
      <c r="B16" s="16"/>
      <c r="C16" s="17"/>
      <c r="D16" s="13"/>
      <c r="E16" s="14"/>
      <c r="F16" s="14"/>
    </row>
    <row r="17" spans="1:8" ht="42.6" customHeight="1" x14ac:dyDescent="0.2">
      <c r="A17" s="1"/>
      <c r="B17" s="16"/>
      <c r="C17" s="17"/>
      <c r="D17" s="13"/>
      <c r="E17" s="14"/>
      <c r="F17" s="14"/>
    </row>
    <row r="18" spans="1:8" ht="15" x14ac:dyDescent="0.25">
      <c r="B18" s="5"/>
      <c r="C18" s="3"/>
      <c r="E18" s="3"/>
      <c r="F18" s="11"/>
    </row>
    <row r="19" spans="1:8" ht="18" x14ac:dyDescent="0.25">
      <c r="E19" s="10"/>
      <c r="F19" s="9"/>
    </row>
    <row r="20" spans="1:8" x14ac:dyDescent="0.2">
      <c r="H20" s="2"/>
    </row>
    <row r="24" spans="1:8" x14ac:dyDescent="0.2">
      <c r="F24" s="12"/>
    </row>
  </sheetData>
  <pageMargins left="0.7" right="0.7" top="0.75" bottom="0.75" header="0.3" footer="0.3"/>
  <pageSetup paperSize="9"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4" workbookViewId="0">
      <selection activeCell="E5" sqref="E5:E16"/>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7.5703125" customWidth="1"/>
    <col min="7" max="7" width="16" customWidth="1"/>
  </cols>
  <sheetData>
    <row r="1" spans="1:6" ht="15.75" x14ac:dyDescent="0.25">
      <c r="A1" s="7" t="s">
        <v>11</v>
      </c>
      <c r="B1" s="7" t="s">
        <v>0</v>
      </c>
      <c r="C1" s="7" t="s">
        <v>1</v>
      </c>
      <c r="D1" s="8" t="s">
        <v>2</v>
      </c>
      <c r="E1" s="8" t="s">
        <v>3</v>
      </c>
      <c r="F1" s="8" t="s">
        <v>4</v>
      </c>
    </row>
    <row r="2" spans="1:6" ht="15" x14ac:dyDescent="0.2">
      <c r="B2" s="5"/>
      <c r="C2" s="6"/>
      <c r="D2" s="4"/>
      <c r="E2" s="6"/>
      <c r="F2" s="4"/>
    </row>
    <row r="3" spans="1:6" ht="15" customHeight="1" x14ac:dyDescent="0.25">
      <c r="A3" s="19">
        <v>7</v>
      </c>
      <c r="B3" s="23" t="s">
        <v>94</v>
      </c>
      <c r="C3" s="23"/>
      <c r="D3" s="23"/>
      <c r="E3" s="23"/>
      <c r="F3" s="23"/>
    </row>
    <row r="4" spans="1:6" ht="15" x14ac:dyDescent="0.2">
      <c r="A4" s="1"/>
      <c r="B4" s="15"/>
      <c r="C4" s="13"/>
      <c r="D4" s="14"/>
      <c r="E4" s="13"/>
      <c r="F4" s="14"/>
    </row>
    <row r="5" spans="1:6" ht="173.25" customHeight="1" x14ac:dyDescent="0.2">
      <c r="A5" s="22" t="s">
        <v>87</v>
      </c>
      <c r="B5" s="33" t="s">
        <v>171</v>
      </c>
      <c r="C5" s="24" t="s">
        <v>6</v>
      </c>
      <c r="D5" s="25">
        <v>76</v>
      </c>
      <c r="E5" s="25"/>
      <c r="F5" s="14">
        <f>D5*E5</f>
        <v>0</v>
      </c>
    </row>
    <row r="6" spans="1:6" ht="45.6" customHeight="1" x14ac:dyDescent="0.2">
      <c r="A6" s="22" t="s">
        <v>88</v>
      </c>
      <c r="B6" s="33" t="s">
        <v>112</v>
      </c>
      <c r="C6" s="24" t="s">
        <v>6</v>
      </c>
      <c r="D6" s="25">
        <v>90</v>
      </c>
      <c r="E6" s="25"/>
      <c r="F6" s="14">
        <f t="shared" ref="F6:F16" si="0">D6*E6</f>
        <v>0</v>
      </c>
    </row>
    <row r="7" spans="1:6" ht="42.75" customHeight="1" x14ac:dyDescent="0.2">
      <c r="A7" s="22" t="s">
        <v>89</v>
      </c>
      <c r="B7" s="33" t="s">
        <v>106</v>
      </c>
      <c r="C7" s="24" t="s">
        <v>6</v>
      </c>
      <c r="D7" s="25">
        <v>84</v>
      </c>
      <c r="E7" s="25"/>
      <c r="F7" s="14">
        <f t="shared" si="0"/>
        <v>0</v>
      </c>
    </row>
    <row r="8" spans="1:6" ht="90" customHeight="1" x14ac:dyDescent="0.2">
      <c r="A8" s="22" t="s">
        <v>90</v>
      </c>
      <c r="B8" s="33" t="s">
        <v>200</v>
      </c>
      <c r="C8" s="24" t="s">
        <v>6</v>
      </c>
      <c r="D8" s="25">
        <v>90</v>
      </c>
      <c r="E8" s="25"/>
      <c r="F8" s="14">
        <f t="shared" si="0"/>
        <v>0</v>
      </c>
    </row>
    <row r="9" spans="1:6" ht="78" customHeight="1" x14ac:dyDescent="0.2">
      <c r="A9" s="22" t="s">
        <v>91</v>
      </c>
      <c r="B9" s="33" t="s">
        <v>107</v>
      </c>
      <c r="C9" s="24" t="s">
        <v>6</v>
      </c>
      <c r="D9" s="25">
        <v>32</v>
      </c>
      <c r="E9" s="25"/>
      <c r="F9" s="14">
        <f t="shared" si="0"/>
        <v>0</v>
      </c>
    </row>
    <row r="10" spans="1:6" ht="66.75" customHeight="1" x14ac:dyDescent="0.2">
      <c r="A10" s="22" t="s">
        <v>92</v>
      </c>
      <c r="B10" s="33" t="s">
        <v>113</v>
      </c>
      <c r="C10" s="24" t="s">
        <v>10</v>
      </c>
      <c r="D10" s="25">
        <v>4</v>
      </c>
      <c r="E10" s="25"/>
      <c r="F10" s="14">
        <f t="shared" si="0"/>
        <v>0</v>
      </c>
    </row>
    <row r="11" spans="1:6" ht="101.25" customHeight="1" x14ac:dyDescent="0.2">
      <c r="A11" s="22" t="s">
        <v>93</v>
      </c>
      <c r="B11" s="33" t="s">
        <v>111</v>
      </c>
      <c r="C11" s="24" t="s">
        <v>10</v>
      </c>
      <c r="D11" s="25">
        <v>4</v>
      </c>
      <c r="E11" s="25"/>
      <c r="F11" s="14">
        <f t="shared" si="0"/>
        <v>0</v>
      </c>
    </row>
    <row r="12" spans="1:6" ht="114.75" customHeight="1" x14ac:dyDescent="0.2">
      <c r="A12" s="22" t="s">
        <v>114</v>
      </c>
      <c r="B12" s="33" t="s">
        <v>132</v>
      </c>
      <c r="C12" s="24" t="s">
        <v>5</v>
      </c>
      <c r="D12" s="25">
        <v>4</v>
      </c>
      <c r="E12" s="25"/>
      <c r="F12" s="14">
        <f t="shared" si="0"/>
        <v>0</v>
      </c>
    </row>
    <row r="13" spans="1:6" ht="43.5" customHeight="1" x14ac:dyDescent="0.2">
      <c r="A13" s="22" t="s">
        <v>115</v>
      </c>
      <c r="B13" s="34" t="s">
        <v>108</v>
      </c>
      <c r="C13" s="24" t="s">
        <v>10</v>
      </c>
      <c r="D13" s="25">
        <v>1</v>
      </c>
      <c r="E13" s="25"/>
      <c r="F13" s="14">
        <f t="shared" si="0"/>
        <v>0</v>
      </c>
    </row>
    <row r="14" spans="1:6" ht="61.5" customHeight="1" x14ac:dyDescent="0.2">
      <c r="A14" s="22" t="s">
        <v>116</v>
      </c>
      <c r="B14" s="34" t="s">
        <v>109</v>
      </c>
      <c r="C14" s="24" t="s">
        <v>10</v>
      </c>
      <c r="D14" s="25">
        <v>1</v>
      </c>
      <c r="E14" s="25"/>
      <c r="F14" s="14">
        <f t="shared" si="0"/>
        <v>0</v>
      </c>
    </row>
    <row r="15" spans="1:6" ht="47.25" customHeight="1" x14ac:dyDescent="0.2">
      <c r="A15" s="22" t="s">
        <v>117</v>
      </c>
      <c r="B15" s="34" t="s">
        <v>110</v>
      </c>
      <c r="C15" s="24" t="s">
        <v>10</v>
      </c>
      <c r="D15" s="25">
        <v>1</v>
      </c>
      <c r="E15" s="25"/>
      <c r="F15" s="14">
        <f t="shared" si="0"/>
        <v>0</v>
      </c>
    </row>
    <row r="16" spans="1:6" ht="50.25" customHeight="1" x14ac:dyDescent="0.2">
      <c r="A16" s="22" t="s">
        <v>180</v>
      </c>
      <c r="B16" s="34" t="s">
        <v>181</v>
      </c>
      <c r="C16" s="24" t="s">
        <v>10</v>
      </c>
      <c r="D16" s="25">
        <v>1</v>
      </c>
      <c r="E16" s="25"/>
      <c r="F16" s="14">
        <f t="shared" si="0"/>
        <v>0</v>
      </c>
    </row>
    <row r="17" spans="1:8" ht="12.75" customHeight="1" x14ac:dyDescent="0.2">
      <c r="A17" s="22"/>
      <c r="B17" s="34"/>
      <c r="C17" s="24"/>
      <c r="D17" s="25"/>
      <c r="E17" s="25"/>
      <c r="F17" s="14"/>
    </row>
    <row r="18" spans="1:8" ht="19.5" customHeight="1" x14ac:dyDescent="0.2">
      <c r="A18" s="21">
        <v>7</v>
      </c>
      <c r="B18" s="20" t="s">
        <v>95</v>
      </c>
      <c r="C18" s="17"/>
      <c r="D18" s="14"/>
      <c r="E18" s="14"/>
      <c r="F18" s="26">
        <f>SUM(F5:F16)</f>
        <v>0</v>
      </c>
    </row>
    <row r="19" spans="1:8" ht="42.75" customHeight="1" x14ac:dyDescent="0.2">
      <c r="A19" s="1"/>
      <c r="B19" s="16"/>
      <c r="C19" s="17"/>
      <c r="D19" s="14"/>
      <c r="E19" s="14"/>
      <c r="F19" s="14"/>
    </row>
    <row r="20" spans="1:8" ht="98.25" customHeight="1" x14ac:dyDescent="0.2">
      <c r="A20" s="1"/>
      <c r="B20" s="15"/>
      <c r="C20" s="13"/>
      <c r="D20" s="14"/>
      <c r="E20" s="13"/>
      <c r="F20" s="14"/>
    </row>
    <row r="21" spans="1:8" ht="103.5" customHeight="1" x14ac:dyDescent="0.2">
      <c r="A21" s="1"/>
      <c r="B21" s="15"/>
      <c r="C21" s="17"/>
      <c r="D21" s="14"/>
      <c r="E21" s="13"/>
      <c r="F21" s="14"/>
    </row>
    <row r="22" spans="1:8" ht="42.75" customHeight="1" x14ac:dyDescent="0.2">
      <c r="A22" s="1"/>
      <c r="B22" s="15"/>
      <c r="C22" s="17"/>
      <c r="D22" s="14"/>
      <c r="E22" s="13"/>
      <c r="F22" s="14"/>
    </row>
    <row r="23" spans="1:8" ht="42.75" customHeight="1" x14ac:dyDescent="0.2">
      <c r="A23" s="1"/>
      <c r="B23" s="15"/>
      <c r="C23" s="17"/>
      <c r="D23" s="14"/>
      <c r="E23" s="13"/>
      <c r="F23" s="14"/>
    </row>
    <row r="24" spans="1:8" ht="60.75" customHeight="1" x14ac:dyDescent="0.2">
      <c r="A24" s="1"/>
      <c r="B24" s="16"/>
      <c r="C24" s="17"/>
      <c r="D24" s="14"/>
      <c r="E24" s="14"/>
      <c r="F24" s="14"/>
    </row>
    <row r="25" spans="1:8" ht="76.150000000000006" customHeight="1" x14ac:dyDescent="0.2">
      <c r="A25" s="1"/>
      <c r="B25" s="16"/>
      <c r="C25" s="17"/>
      <c r="D25" s="13"/>
      <c r="E25" s="14"/>
      <c r="F25" s="14"/>
    </row>
    <row r="26" spans="1:8" ht="42.6" customHeight="1" x14ac:dyDescent="0.2">
      <c r="A26" s="1"/>
      <c r="B26" s="16"/>
      <c r="C26" s="17"/>
      <c r="D26" s="13"/>
      <c r="E26" s="14"/>
      <c r="F26" s="14"/>
    </row>
    <row r="27" spans="1:8" ht="15" x14ac:dyDescent="0.25">
      <c r="B27" s="5"/>
      <c r="C27" s="3"/>
      <c r="E27" s="3"/>
      <c r="F27" s="11"/>
    </row>
    <row r="28" spans="1:8" ht="18" x14ac:dyDescent="0.25">
      <c r="E28" s="10"/>
      <c r="F28" s="9"/>
    </row>
    <row r="29" spans="1:8" x14ac:dyDescent="0.2">
      <c r="H29" s="2"/>
    </row>
    <row r="33" spans="6:6" x14ac:dyDescent="0.2">
      <c r="F33" s="12"/>
    </row>
  </sheetData>
  <pageMargins left="0.7" right="0.7" top="0.75" bottom="0.75" header="0.3" footer="0.3"/>
  <pageSetup paperSize="9"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A16" workbookViewId="0">
      <selection activeCell="E5" sqref="E5:E23"/>
    </sheetView>
  </sheetViews>
  <sheetFormatPr defaultColWidth="11.5703125" defaultRowHeight="12.75" x14ac:dyDescent="0.2"/>
  <cols>
    <col min="1" max="1" width="8.42578125" customWidth="1"/>
    <col min="2" max="2" width="31.85546875" customWidth="1"/>
    <col min="3" max="3" width="7.140625" customWidth="1"/>
    <col min="4" max="4" width="9.140625" customWidth="1"/>
    <col min="5" max="5" width="13.7109375" customWidth="1"/>
    <col min="6" max="6" width="17.42578125" customWidth="1"/>
    <col min="7" max="7" width="16" customWidth="1"/>
  </cols>
  <sheetData>
    <row r="1" spans="1:6" ht="15.75" x14ac:dyDescent="0.25">
      <c r="A1" s="7" t="s">
        <v>11</v>
      </c>
      <c r="B1" s="7" t="s">
        <v>0</v>
      </c>
      <c r="C1" s="7" t="s">
        <v>1</v>
      </c>
      <c r="D1" s="8" t="s">
        <v>2</v>
      </c>
      <c r="E1" s="8" t="s">
        <v>3</v>
      </c>
      <c r="F1" s="8" t="s">
        <v>4</v>
      </c>
    </row>
    <row r="2" spans="1:6" ht="15" x14ac:dyDescent="0.2">
      <c r="B2" s="5"/>
      <c r="C2" s="6"/>
      <c r="D2" s="4"/>
      <c r="E2" s="6"/>
      <c r="F2" s="4"/>
    </row>
    <row r="3" spans="1:6" ht="15" customHeight="1" x14ac:dyDescent="0.25">
      <c r="A3" s="19">
        <v>8</v>
      </c>
      <c r="B3" s="23" t="s">
        <v>73</v>
      </c>
      <c r="C3" s="23"/>
      <c r="D3" s="23"/>
      <c r="E3" s="23"/>
      <c r="F3" s="23"/>
    </row>
    <row r="4" spans="1:6" ht="45" customHeight="1" x14ac:dyDescent="0.2">
      <c r="A4" s="1"/>
      <c r="B4" s="36" t="s">
        <v>172</v>
      </c>
      <c r="C4" s="36"/>
      <c r="D4" s="36"/>
      <c r="E4" s="36"/>
      <c r="F4" s="36"/>
    </row>
    <row r="5" spans="1:6" ht="95.25" customHeight="1" x14ac:dyDescent="0.2">
      <c r="A5" s="22" t="s">
        <v>96</v>
      </c>
      <c r="B5" s="18" t="s">
        <v>86</v>
      </c>
      <c r="C5" s="24" t="s">
        <v>10</v>
      </c>
      <c r="D5" s="25">
        <v>5</v>
      </c>
      <c r="E5" s="25"/>
      <c r="F5" s="14">
        <f>D5*E5</f>
        <v>0</v>
      </c>
    </row>
    <row r="6" spans="1:6" ht="64.5" customHeight="1" x14ac:dyDescent="0.2">
      <c r="A6" s="22" t="s">
        <v>97</v>
      </c>
      <c r="B6" s="18" t="s">
        <v>182</v>
      </c>
      <c r="C6" s="24" t="s">
        <v>10</v>
      </c>
      <c r="D6" s="25">
        <v>1</v>
      </c>
      <c r="E6" s="25"/>
      <c r="F6" s="14">
        <f t="shared" ref="F6:F23" si="0">D6*E6</f>
        <v>0</v>
      </c>
    </row>
    <row r="7" spans="1:6" ht="126.75" customHeight="1" x14ac:dyDescent="0.2">
      <c r="A7" s="22" t="s">
        <v>98</v>
      </c>
      <c r="B7" s="18" t="s">
        <v>173</v>
      </c>
      <c r="C7" s="24" t="s">
        <v>10</v>
      </c>
      <c r="D7" s="25">
        <v>1</v>
      </c>
      <c r="E7" s="25"/>
      <c r="F7" s="14">
        <f t="shared" si="0"/>
        <v>0</v>
      </c>
    </row>
    <row r="8" spans="1:6" ht="62.25" customHeight="1" x14ac:dyDescent="0.2">
      <c r="A8" s="22" t="s">
        <v>99</v>
      </c>
      <c r="B8" s="18" t="s">
        <v>197</v>
      </c>
      <c r="C8" s="24" t="s">
        <v>5</v>
      </c>
      <c r="D8" s="25">
        <v>9</v>
      </c>
      <c r="E8" s="25"/>
      <c r="F8" s="14">
        <f t="shared" si="0"/>
        <v>0</v>
      </c>
    </row>
    <row r="9" spans="1:6" ht="129.6" customHeight="1" x14ac:dyDescent="0.2">
      <c r="A9" s="22" t="s">
        <v>100</v>
      </c>
      <c r="B9" s="18" t="s">
        <v>174</v>
      </c>
      <c r="C9" s="24" t="s">
        <v>5</v>
      </c>
      <c r="D9" s="25">
        <v>1</v>
      </c>
      <c r="E9" s="25"/>
      <c r="F9" s="14">
        <f t="shared" si="0"/>
        <v>0</v>
      </c>
    </row>
    <row r="10" spans="1:6" ht="60.75" customHeight="1" x14ac:dyDescent="0.2">
      <c r="A10" s="22" t="s">
        <v>138</v>
      </c>
      <c r="B10" s="18" t="s">
        <v>175</v>
      </c>
      <c r="C10" s="24" t="s">
        <v>8</v>
      </c>
      <c r="D10" s="25">
        <v>296</v>
      </c>
      <c r="E10" s="25"/>
      <c r="F10" s="14">
        <f t="shared" si="0"/>
        <v>0</v>
      </c>
    </row>
    <row r="11" spans="1:6" ht="47.25" customHeight="1" x14ac:dyDescent="0.2">
      <c r="A11" s="22" t="s">
        <v>139</v>
      </c>
      <c r="B11" s="18" t="s">
        <v>133</v>
      </c>
      <c r="C11" s="24" t="s">
        <v>8</v>
      </c>
      <c r="D11" s="25">
        <v>296</v>
      </c>
      <c r="E11" s="25"/>
      <c r="F11" s="14">
        <f t="shared" si="0"/>
        <v>0</v>
      </c>
    </row>
    <row r="12" spans="1:6" ht="47.25" customHeight="1" x14ac:dyDescent="0.2">
      <c r="A12" s="22" t="s">
        <v>140</v>
      </c>
      <c r="B12" s="18" t="s">
        <v>134</v>
      </c>
      <c r="C12" s="24" t="s">
        <v>6</v>
      </c>
      <c r="D12" s="25">
        <v>34</v>
      </c>
      <c r="E12" s="25"/>
      <c r="F12" s="14">
        <f t="shared" si="0"/>
        <v>0</v>
      </c>
    </row>
    <row r="13" spans="1:6" ht="72" customHeight="1" x14ac:dyDescent="0.2">
      <c r="A13" s="22" t="s">
        <v>141</v>
      </c>
      <c r="B13" s="18" t="s">
        <v>135</v>
      </c>
      <c r="C13" s="24" t="s">
        <v>6</v>
      </c>
      <c r="D13" s="25">
        <v>17</v>
      </c>
      <c r="E13" s="25"/>
      <c r="F13" s="14">
        <f t="shared" si="0"/>
        <v>0</v>
      </c>
    </row>
    <row r="14" spans="1:6" ht="105.75" customHeight="1" x14ac:dyDescent="0.2">
      <c r="A14" s="22" t="s">
        <v>142</v>
      </c>
      <c r="B14" s="18" t="s">
        <v>199</v>
      </c>
      <c r="C14" s="24" t="s">
        <v>10</v>
      </c>
      <c r="D14" s="25">
        <v>1</v>
      </c>
      <c r="E14" s="25"/>
      <c r="F14" s="14">
        <f t="shared" si="0"/>
        <v>0</v>
      </c>
    </row>
    <row r="15" spans="1:6" ht="146.44999999999999" customHeight="1" x14ac:dyDescent="0.2">
      <c r="A15" s="22" t="s">
        <v>143</v>
      </c>
      <c r="B15" s="18" t="s">
        <v>153</v>
      </c>
      <c r="C15" s="24" t="s">
        <v>10</v>
      </c>
      <c r="D15" s="25">
        <v>1</v>
      </c>
      <c r="E15" s="25"/>
      <c r="F15" s="14">
        <f t="shared" si="0"/>
        <v>0</v>
      </c>
    </row>
    <row r="16" spans="1:6" ht="47.25" customHeight="1" x14ac:dyDescent="0.2">
      <c r="A16" s="22" t="s">
        <v>144</v>
      </c>
      <c r="B16" s="18" t="s">
        <v>150</v>
      </c>
      <c r="C16" s="24" t="s">
        <v>10</v>
      </c>
      <c r="D16" s="25">
        <v>1</v>
      </c>
      <c r="E16" s="25"/>
      <c r="F16" s="14">
        <f t="shared" si="0"/>
        <v>0</v>
      </c>
    </row>
    <row r="17" spans="1:6" ht="85.5" customHeight="1" x14ac:dyDescent="0.2">
      <c r="A17" s="22" t="s">
        <v>145</v>
      </c>
      <c r="B17" s="18" t="s">
        <v>176</v>
      </c>
      <c r="C17" s="24" t="s">
        <v>6</v>
      </c>
      <c r="D17" s="25">
        <v>29</v>
      </c>
      <c r="E17" s="25"/>
      <c r="F17" s="14">
        <f t="shared" si="0"/>
        <v>0</v>
      </c>
    </row>
    <row r="18" spans="1:6" ht="38.25" customHeight="1" x14ac:dyDescent="0.2">
      <c r="A18" s="22" t="s">
        <v>146</v>
      </c>
      <c r="B18" s="18" t="s">
        <v>136</v>
      </c>
      <c r="C18" s="24" t="s">
        <v>10</v>
      </c>
      <c r="D18" s="25">
        <v>1</v>
      </c>
      <c r="E18" s="25"/>
      <c r="F18" s="14">
        <f t="shared" si="0"/>
        <v>0</v>
      </c>
    </row>
    <row r="19" spans="1:6" ht="39" customHeight="1" x14ac:dyDescent="0.2">
      <c r="A19" s="22" t="s">
        <v>147</v>
      </c>
      <c r="B19" s="18" t="s">
        <v>201</v>
      </c>
      <c r="C19" s="24" t="s">
        <v>6</v>
      </c>
      <c r="D19" s="25">
        <v>29</v>
      </c>
      <c r="E19" s="25"/>
      <c r="F19" s="14">
        <f t="shared" si="0"/>
        <v>0</v>
      </c>
    </row>
    <row r="20" spans="1:6" ht="47.25" customHeight="1" x14ac:dyDescent="0.2">
      <c r="A20" s="22" t="s">
        <v>148</v>
      </c>
      <c r="B20" s="18" t="s">
        <v>137</v>
      </c>
      <c r="C20" s="24" t="s">
        <v>10</v>
      </c>
      <c r="D20" s="25">
        <v>1</v>
      </c>
      <c r="E20" s="25"/>
      <c r="F20" s="14">
        <f t="shared" si="0"/>
        <v>0</v>
      </c>
    </row>
    <row r="21" spans="1:6" ht="84" customHeight="1" x14ac:dyDescent="0.2">
      <c r="A21" s="22" t="s">
        <v>151</v>
      </c>
      <c r="B21" s="18" t="s">
        <v>149</v>
      </c>
      <c r="C21" s="24" t="s">
        <v>10</v>
      </c>
      <c r="D21" s="25">
        <v>1</v>
      </c>
      <c r="E21" s="25"/>
      <c r="F21" s="14">
        <f t="shared" si="0"/>
        <v>0</v>
      </c>
    </row>
    <row r="22" spans="1:6" ht="99" customHeight="1" x14ac:dyDescent="0.2">
      <c r="A22" s="22" t="s">
        <v>155</v>
      </c>
      <c r="B22" s="18" t="s">
        <v>154</v>
      </c>
      <c r="C22" s="24" t="s">
        <v>10</v>
      </c>
      <c r="D22" s="25">
        <v>1</v>
      </c>
      <c r="E22" s="25"/>
      <c r="F22" s="14">
        <f t="shared" si="0"/>
        <v>0</v>
      </c>
    </row>
    <row r="23" spans="1:6" ht="69" customHeight="1" x14ac:dyDescent="0.2">
      <c r="A23" s="22" t="s">
        <v>198</v>
      </c>
      <c r="B23" s="18" t="s">
        <v>156</v>
      </c>
      <c r="C23" s="24" t="s">
        <v>5</v>
      </c>
      <c r="D23" s="25">
        <v>4</v>
      </c>
      <c r="E23" s="25"/>
      <c r="F23" s="14">
        <f t="shared" si="0"/>
        <v>0</v>
      </c>
    </row>
    <row r="24" spans="1:6" ht="19.5" customHeight="1" x14ac:dyDescent="0.2">
      <c r="A24" s="21">
        <v>8</v>
      </c>
      <c r="B24" s="20" t="s">
        <v>77</v>
      </c>
      <c r="C24" s="17"/>
      <c r="D24" s="14"/>
      <c r="E24" s="14"/>
      <c r="F24" s="26">
        <f>SUM(F5:F23)</f>
        <v>0</v>
      </c>
    </row>
    <row r="25" spans="1:6" ht="42.75" customHeight="1" x14ac:dyDescent="0.2">
      <c r="A25" s="1"/>
      <c r="B25" s="16"/>
      <c r="C25" s="17"/>
      <c r="D25" s="14"/>
      <c r="E25" s="14"/>
      <c r="F25" s="14"/>
    </row>
    <row r="26" spans="1:6" ht="98.25" customHeight="1" x14ac:dyDescent="0.2">
      <c r="A26" s="1"/>
      <c r="B26" s="15"/>
      <c r="C26" s="13"/>
      <c r="D26" s="14"/>
      <c r="E26" s="13"/>
      <c r="F26" s="14"/>
    </row>
    <row r="27" spans="1:6" ht="103.5" customHeight="1" x14ac:dyDescent="0.2">
      <c r="A27" s="1"/>
      <c r="B27" s="15"/>
      <c r="C27" s="17"/>
      <c r="D27" s="14"/>
      <c r="E27" s="13"/>
      <c r="F27" s="14"/>
    </row>
    <row r="28" spans="1:6" ht="42.75" customHeight="1" x14ac:dyDescent="0.2">
      <c r="A28" s="1"/>
      <c r="B28" s="15"/>
      <c r="C28" s="17"/>
      <c r="D28" s="14"/>
      <c r="E28" s="13"/>
      <c r="F28" s="14"/>
    </row>
    <row r="29" spans="1:6" ht="42.75" customHeight="1" x14ac:dyDescent="0.2">
      <c r="A29" s="1"/>
      <c r="B29" s="15"/>
      <c r="C29" s="17"/>
      <c r="D29" s="14"/>
      <c r="E29" s="13"/>
      <c r="F29" s="14"/>
    </row>
    <row r="30" spans="1:6" ht="60.75" customHeight="1" x14ac:dyDescent="0.2">
      <c r="A30" s="1"/>
      <c r="B30" s="16"/>
      <c r="C30" s="17"/>
      <c r="D30" s="14"/>
      <c r="E30" s="14"/>
      <c r="F30" s="14"/>
    </row>
    <row r="31" spans="1:6" ht="76.150000000000006" customHeight="1" x14ac:dyDescent="0.2">
      <c r="A31" s="1"/>
      <c r="B31" s="16"/>
      <c r="C31" s="17"/>
      <c r="D31" s="13"/>
      <c r="E31" s="14"/>
      <c r="F31" s="14"/>
    </row>
    <row r="32" spans="1:6" ht="42.6" customHeight="1" x14ac:dyDescent="0.2">
      <c r="A32" s="1"/>
      <c r="B32" s="16"/>
      <c r="C32" s="17"/>
      <c r="D32" s="13"/>
      <c r="E32" s="14"/>
      <c r="F32" s="14"/>
    </row>
    <row r="33" spans="2:8" ht="15" x14ac:dyDescent="0.25">
      <c r="B33" s="5"/>
      <c r="C33" s="3"/>
      <c r="E33" s="3"/>
      <c r="F33" s="11"/>
    </row>
    <row r="34" spans="2:8" ht="18" x14ac:dyDescent="0.25">
      <c r="E34" s="10"/>
      <c r="F34" s="9"/>
    </row>
    <row r="35" spans="2:8" x14ac:dyDescent="0.2">
      <c r="H35" s="2"/>
    </row>
    <row r="39" spans="2:8" x14ac:dyDescent="0.2">
      <c r="F39" s="12"/>
    </row>
  </sheetData>
  <mergeCells count="1">
    <mergeCell ref="B4:F4"/>
  </mergeCells>
  <pageMargins left="0.7" right="0.7" top="0.75" bottom="0.75" header="0.3" footer="0.3"/>
  <pageSetup paperSize="9"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12</vt:i4>
      </vt:variant>
    </vt:vector>
  </HeadingPairs>
  <TitlesOfParts>
    <vt:vector size="12" baseType="lpstr">
      <vt:lpstr>REKAPITULACIJA</vt:lpstr>
      <vt:lpstr>PREDDELA</vt:lpstr>
      <vt:lpstr>ZEMELJSKA DELA</vt:lpstr>
      <vt:lpstr>ODVODNJAVANJE</vt:lpstr>
      <vt:lpstr>BETONSKA DELA</vt:lpstr>
      <vt:lpstr>TESARSKA DELA</vt:lpstr>
      <vt:lpstr>KLJUČAVNIČARSKA DELA</vt:lpstr>
      <vt:lpstr>RAZSVETLJAVA</vt:lpstr>
      <vt:lpstr>ZUNANJA UREDITEV</vt:lpstr>
      <vt:lpstr>TUJE STORITVE</vt:lpstr>
      <vt:lpstr>NEPREDVIDENA DELA</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2020-06-15T21:47:16Z</cp:lastPrinted>
  <dcterms:created xsi:type="dcterms:W3CDTF">2007-08-08T07:30:44Z</dcterms:created>
  <dcterms:modified xsi:type="dcterms:W3CDTF">2020-06-16T13:02:00Z</dcterms:modified>
</cp:coreProperties>
</file>