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projekti Igor MOK\PROJEKTI\Plaža Žusterna\Projekt ŽUSTERNA Igor od avgust 2020\ACMA popisi in načrti\zadnji popisi 13.10\"/>
    </mc:Choice>
  </mc:AlternateContent>
  <bookViews>
    <workbookView xWindow="0" yWindow="0" windowWidth="28800" windowHeight="12300" tabRatio="704"/>
  </bookViews>
  <sheets>
    <sheet name="rekapitulacija" sheetId="13" r:id="rId1"/>
    <sheet name="A.1" sheetId="1" r:id="rId2"/>
    <sheet name="A.2" sheetId="2" r:id="rId3"/>
    <sheet name="B.1" sheetId="3" r:id="rId4"/>
    <sheet name="B.2" sheetId="4" r:id="rId5"/>
    <sheet name="B.3" sheetId="5" r:id="rId6"/>
    <sheet name="B.4" sheetId="6" r:id="rId7"/>
    <sheet name="B.5" sheetId="7" r:id="rId8"/>
    <sheet name="B.6" sheetId="8" r:id="rId9"/>
    <sheet name="B.7" sheetId="9" r:id="rId10"/>
    <sheet name="C.1" sheetId="10" r:id="rId11"/>
    <sheet name="C.2" sheetId="12" r:id="rId12"/>
    <sheet name="C.3" sheetId="14" r:id="rId13"/>
    <sheet name="D" sheetId="20" r:id="rId14"/>
    <sheet name="D.1" sheetId="22" r:id="rId15"/>
    <sheet name="D.2" sheetId="21" r:id="rId16"/>
  </sheets>
  <externalReferences>
    <externalReference r:id="rId17"/>
    <externalReference r:id="rId18"/>
  </externalReferences>
  <definedNames>
    <definedName name="DDDD">[1]Podatki!$A$45:$J$52</definedName>
    <definedName name="JANUS05">[1]Podatki!$A$45:$J$52</definedName>
    <definedName name="K">[2]Sum!$G$38</definedName>
    <definedName name="Plin_ZUN">[1]Podatki!$A$45:$J$52</definedName>
    <definedName name="_xlnm.Print_Area" localSheetId="1">A.1!$A$1:$H$15</definedName>
    <definedName name="_xlnm.Print_Area" localSheetId="2">A.2!$A$1:$H$16</definedName>
    <definedName name="_xlnm.Print_Area" localSheetId="3">B.1!$A$1:$H$100</definedName>
    <definedName name="_xlnm.Print_Area" localSheetId="4">B.2!$A$1:$H$41</definedName>
    <definedName name="_xlnm.Print_Area" localSheetId="5">B.3!$A$1:$H$30</definedName>
    <definedName name="_xlnm.Print_Area" localSheetId="6">B.4!$A$1:$H$42</definedName>
    <definedName name="_xlnm.Print_Area" localSheetId="7">B.5!$A$1:$H$15</definedName>
    <definedName name="_xlnm.Print_Area" localSheetId="8">B.6!$A$1:$H$31</definedName>
    <definedName name="_xlnm.Print_Area" localSheetId="9">B.7!$A$1:$H$20</definedName>
    <definedName name="_xlnm.Print_Area" localSheetId="10">'C.1'!$A$1:$H$18</definedName>
    <definedName name="_xlnm.Print_Area" localSheetId="11">'C.2'!$A$1:$H$30</definedName>
    <definedName name="_xlnm.Print_Area" localSheetId="12">'C.3'!$A$1:$H$15</definedName>
    <definedName name="_xlnm.Print_Area" localSheetId="13">D!$A$1:$B$37</definedName>
    <definedName name="_xlnm.Print_Area" localSheetId="14">D.1!$A$1:$F$21</definedName>
    <definedName name="_xlnm.Print_Area" localSheetId="15">D.2!$A$1:$F$22</definedName>
    <definedName name="_xlnm.Print_Area" localSheetId="0">rekapitulacija!$A$1:$D$33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3" l="1"/>
  <c r="H15" i="1" l="1"/>
  <c r="H14" i="1"/>
  <c r="B26" i="13" l="1"/>
  <c r="F21" i="22"/>
  <c r="F20" i="22"/>
  <c r="F19" i="22"/>
  <c r="F18" i="22"/>
  <c r="F17" i="22"/>
  <c r="F16" i="22"/>
  <c r="F15" i="22"/>
  <c r="F14" i="22"/>
  <c r="F13" i="22"/>
  <c r="F12" i="22"/>
  <c r="F11" i="22"/>
  <c r="F10" i="22"/>
  <c r="F9" i="22"/>
  <c r="F7" i="22" s="1"/>
  <c r="D26" i="13" s="1"/>
  <c r="B27" i="13" l="1"/>
  <c r="B7" i="21"/>
  <c r="D9" i="21"/>
  <c r="F9" i="21" s="1"/>
  <c r="F22" i="21"/>
  <c r="F21" i="21"/>
  <c r="F20" i="21"/>
  <c r="F19" i="21"/>
  <c r="F18" i="21"/>
  <c r="F17" i="21"/>
  <c r="F16" i="21"/>
  <c r="F15" i="21"/>
  <c r="F14" i="21"/>
  <c r="F13" i="21"/>
  <c r="F12" i="21"/>
  <c r="F11" i="21"/>
  <c r="F10" i="21"/>
  <c r="F7" i="21" l="1"/>
  <c r="D27" i="13" s="1"/>
  <c r="D25" i="13" l="1"/>
  <c r="A15" i="1" l="1"/>
  <c r="H7" i="1"/>
  <c r="F15" i="7" l="1"/>
  <c r="H15" i="7" s="1"/>
  <c r="A14" i="7"/>
  <c r="F13" i="7"/>
  <c r="H13" i="7"/>
  <c r="A12" i="7"/>
  <c r="H94" i="3" l="1"/>
  <c r="H95" i="3"/>
  <c r="H96" i="3"/>
  <c r="H97" i="3"/>
  <c r="H98" i="3"/>
  <c r="H99" i="3"/>
  <c r="H100" i="3"/>
  <c r="H93" i="3"/>
  <c r="H92" i="3"/>
  <c r="A91" i="3"/>
  <c r="H89" i="3"/>
  <c r="H90" i="3"/>
  <c r="A88" i="3"/>
  <c r="H87" i="3"/>
  <c r="H86" i="3"/>
  <c r="A84" i="3"/>
  <c r="H41" i="4"/>
  <c r="H40" i="4"/>
  <c r="H39" i="4"/>
  <c r="H38" i="4"/>
  <c r="A40" i="4"/>
  <c r="A39" i="4"/>
  <c r="A38" i="4"/>
  <c r="A37" i="4"/>
  <c r="H85" i="3" l="1"/>
  <c r="H37" i="4"/>
  <c r="H36" i="4" l="1"/>
  <c r="A41" i="4"/>
  <c r="H35" i="4"/>
  <c r="H34" i="4"/>
  <c r="H31" i="4"/>
  <c r="H32" i="4"/>
  <c r="A33" i="4"/>
  <c r="A30" i="4"/>
  <c r="A29" i="4"/>
  <c r="A28" i="4"/>
  <c r="H29" i="4"/>
  <c r="H27" i="4"/>
  <c r="H28" i="4"/>
  <c r="A27" i="4"/>
  <c r="H26" i="4"/>
  <c r="H25" i="4"/>
  <c r="A24" i="4"/>
  <c r="A18" i="9"/>
  <c r="A19" i="9"/>
  <c r="A20" i="9"/>
  <c r="H19" i="9"/>
  <c r="H18" i="9"/>
  <c r="H20" i="9"/>
  <c r="H17" i="9"/>
  <c r="A17" i="9"/>
  <c r="H16" i="9"/>
  <c r="H14" i="9"/>
  <c r="H15" i="9"/>
  <c r="A16" i="9"/>
  <c r="A15" i="9"/>
  <c r="A14" i="9" l="1"/>
  <c r="H13" i="9"/>
  <c r="A13" i="9"/>
  <c r="H12" i="9"/>
  <c r="A12" i="9"/>
  <c r="H15" i="14"/>
  <c r="H14" i="14"/>
  <c r="H8" i="14"/>
  <c r="H30" i="12"/>
  <c r="A30" i="12"/>
  <c r="H29" i="12"/>
  <c r="H28" i="12"/>
  <c r="H12" i="14"/>
  <c r="H11" i="14"/>
  <c r="H10" i="14"/>
  <c r="H9" i="14"/>
  <c r="H3" i="14" l="1"/>
  <c r="D23" i="13" s="1"/>
  <c r="B23" i="13"/>
  <c r="A27" i="12" l="1"/>
  <c r="A7" i="14"/>
  <c r="E4" i="14"/>
  <c r="H26" i="12"/>
  <c r="H25" i="12"/>
  <c r="H24" i="12"/>
  <c r="H23" i="12"/>
  <c r="H22" i="12"/>
  <c r="H21" i="12"/>
  <c r="A19" i="12"/>
  <c r="A14" i="12"/>
  <c r="H16" i="12"/>
  <c r="H17" i="12"/>
  <c r="H18" i="12"/>
  <c r="H15" i="12"/>
  <c r="H13" i="12"/>
  <c r="A13" i="12"/>
  <c r="H9" i="8" l="1"/>
  <c r="B22" i="13" l="1"/>
  <c r="B21" i="13"/>
  <c r="B18" i="13"/>
  <c r="B16" i="13"/>
  <c r="B17" i="13"/>
  <c r="B15" i="13"/>
  <c r="B14" i="13"/>
  <c r="B13" i="13"/>
  <c r="B12" i="13"/>
  <c r="B9" i="13"/>
  <c r="B8" i="13"/>
  <c r="H12" i="12"/>
  <c r="H11" i="12"/>
  <c r="H10" i="12"/>
  <c r="H9" i="12"/>
  <c r="H8" i="12"/>
  <c r="H3" i="12" s="1"/>
  <c r="D22" i="13" s="1"/>
  <c r="A7" i="12"/>
  <c r="E4" i="12"/>
  <c r="H18" i="10"/>
  <c r="H17" i="10"/>
  <c r="H16" i="10"/>
  <c r="H15" i="10"/>
  <c r="H14" i="10"/>
  <c r="A13" i="10"/>
  <c r="H12" i="10"/>
  <c r="H11" i="10"/>
  <c r="H10" i="10"/>
  <c r="H9" i="10"/>
  <c r="H8" i="10"/>
  <c r="A7" i="10"/>
  <c r="E4" i="10"/>
  <c r="H11" i="9"/>
  <c r="A11" i="9"/>
  <c r="H10" i="9"/>
  <c r="A10" i="9"/>
  <c r="H9" i="9"/>
  <c r="A9" i="9"/>
  <c r="H8" i="9"/>
  <c r="A8" i="9"/>
  <c r="H7" i="9"/>
  <c r="A7" i="9"/>
  <c r="E4" i="9"/>
  <c r="H31" i="8"/>
  <c r="H30" i="8"/>
  <c r="A29" i="8"/>
  <c r="H28" i="8"/>
  <c r="H27" i="8"/>
  <c r="A26" i="8"/>
  <c r="H25" i="8"/>
  <c r="H24" i="8"/>
  <c r="H23" i="8"/>
  <c r="H22" i="8"/>
  <c r="A21" i="8"/>
  <c r="H20" i="8"/>
  <c r="H19" i="8"/>
  <c r="A18" i="8"/>
  <c r="H17" i="8"/>
  <c r="H16" i="8"/>
  <c r="A15" i="8"/>
  <c r="H14" i="8"/>
  <c r="A14" i="8"/>
  <c r="H13" i="8"/>
  <c r="A13" i="8"/>
  <c r="H12" i="8"/>
  <c r="H11" i="8"/>
  <c r="A10" i="8"/>
  <c r="A9" i="8"/>
  <c r="H8" i="8"/>
  <c r="A8" i="8"/>
  <c r="H7" i="8"/>
  <c r="A7" i="8"/>
  <c r="E4" i="8"/>
  <c r="H11" i="7"/>
  <c r="H10" i="7"/>
  <c r="H9" i="7"/>
  <c r="H8" i="7"/>
  <c r="A7" i="7"/>
  <c r="E4" i="7"/>
  <c r="H42" i="6"/>
  <c r="H41" i="6"/>
  <c r="A40" i="6"/>
  <c r="H39" i="6"/>
  <c r="H38" i="6"/>
  <c r="A37" i="6"/>
  <c r="H36" i="6"/>
  <c r="H35" i="6"/>
  <c r="H34" i="6"/>
  <c r="H33" i="6"/>
  <c r="H32" i="6"/>
  <c r="A31" i="6"/>
  <c r="H30" i="6"/>
  <c r="H29" i="6"/>
  <c r="H28" i="6"/>
  <c r="H27" i="6"/>
  <c r="H26" i="6"/>
  <c r="A25" i="6"/>
  <c r="H24" i="6"/>
  <c r="H23" i="6"/>
  <c r="H22" i="6"/>
  <c r="H21" i="6"/>
  <c r="H20" i="6"/>
  <c r="A19" i="6"/>
  <c r="H18" i="6"/>
  <c r="H17" i="6"/>
  <c r="H16" i="6"/>
  <c r="H15" i="6"/>
  <c r="H14" i="6"/>
  <c r="A13" i="6"/>
  <c r="H12" i="6"/>
  <c r="H11" i="6"/>
  <c r="A10" i="6"/>
  <c r="H9" i="6"/>
  <c r="H8" i="6"/>
  <c r="A7" i="6"/>
  <c r="E4" i="6"/>
  <c r="H30" i="5"/>
  <c r="H29" i="5"/>
  <c r="A28" i="5"/>
  <c r="H27" i="5"/>
  <c r="H26" i="5"/>
  <c r="A25" i="5"/>
  <c r="H24" i="5"/>
  <c r="H23" i="5"/>
  <c r="H22" i="5"/>
  <c r="H21" i="5"/>
  <c r="A20" i="5"/>
  <c r="H19" i="5"/>
  <c r="H18" i="5"/>
  <c r="A17" i="5"/>
  <c r="H16" i="5"/>
  <c r="H15" i="5"/>
  <c r="H14" i="5"/>
  <c r="H13" i="5"/>
  <c r="A12" i="5"/>
  <c r="H11" i="5"/>
  <c r="F11" i="5"/>
  <c r="F10" i="5"/>
  <c r="H10" i="5" s="1"/>
  <c r="H9" i="5"/>
  <c r="F9" i="5"/>
  <c r="F8" i="5"/>
  <c r="H8" i="5" s="1"/>
  <c r="A7" i="5"/>
  <c r="E4" i="5"/>
  <c r="H23" i="4"/>
  <c r="H22" i="4"/>
  <c r="A21" i="4"/>
  <c r="H20" i="4"/>
  <c r="H19" i="4"/>
  <c r="A18" i="4"/>
  <c r="H17" i="4"/>
  <c r="H16" i="4"/>
  <c r="H15" i="4"/>
  <c r="H14" i="4"/>
  <c r="H12" i="4"/>
  <c r="H11" i="4"/>
  <c r="H10" i="4"/>
  <c r="H9" i="4"/>
  <c r="A7" i="4"/>
  <c r="E4" i="4"/>
  <c r="A83" i="3"/>
  <c r="H82" i="3"/>
  <c r="A80" i="3"/>
  <c r="H79" i="3"/>
  <c r="H78" i="3"/>
  <c r="A76" i="3"/>
  <c r="H75" i="3"/>
  <c r="H74" i="3"/>
  <c r="H73" i="3"/>
  <c r="H72" i="3"/>
  <c r="H71" i="3"/>
  <c r="H70" i="3"/>
  <c r="H69" i="3"/>
  <c r="H68" i="3"/>
  <c r="H67" i="3"/>
  <c r="H66" i="3"/>
  <c r="A65" i="3"/>
  <c r="H64" i="3"/>
  <c r="H63" i="3"/>
  <c r="H62" i="3"/>
  <c r="H61" i="3"/>
  <c r="H60" i="3"/>
  <c r="H59" i="3"/>
  <c r="H58" i="3"/>
  <c r="H57" i="3"/>
  <c r="H56" i="3"/>
  <c r="H55" i="3"/>
  <c r="A54" i="3"/>
  <c r="H53" i="3"/>
  <c r="H52" i="3"/>
  <c r="H51" i="3"/>
  <c r="A50" i="3"/>
  <c r="H49" i="3"/>
  <c r="H48" i="3"/>
  <c r="H47" i="3"/>
  <c r="A46" i="3"/>
  <c r="H45" i="3"/>
  <c r="H44" i="3"/>
  <c r="H43" i="3"/>
  <c r="H42" i="3"/>
  <c r="H41" i="3"/>
  <c r="A39" i="3"/>
  <c r="H38" i="3"/>
  <c r="H37" i="3"/>
  <c r="H36" i="3"/>
  <c r="H35" i="3"/>
  <c r="H34" i="3"/>
  <c r="A33" i="3"/>
  <c r="H32" i="3"/>
  <c r="A31" i="3"/>
  <c r="H30" i="3"/>
  <c r="H29" i="3"/>
  <c r="H28" i="3"/>
  <c r="H27" i="3"/>
  <c r="H26" i="3"/>
  <c r="H25" i="3"/>
  <c r="A24" i="3"/>
  <c r="H23" i="3"/>
  <c r="H22" i="3"/>
  <c r="H21" i="3"/>
  <c r="H20" i="3"/>
  <c r="H19" i="3"/>
  <c r="H18" i="3"/>
  <c r="A17" i="3"/>
  <c r="H16" i="3"/>
  <c r="H15" i="3"/>
  <c r="H14" i="3"/>
  <c r="H13" i="3"/>
  <c r="A12" i="3"/>
  <c r="H11" i="3"/>
  <c r="H10" i="3"/>
  <c r="A8" i="3"/>
  <c r="H7" i="3"/>
  <c r="A7" i="3"/>
  <c r="E4" i="3"/>
  <c r="H16" i="2"/>
  <c r="H15" i="2"/>
  <c r="H14" i="2"/>
  <c r="A13" i="2"/>
  <c r="H12" i="2"/>
  <c r="H11" i="2"/>
  <c r="A10" i="2"/>
  <c r="H8" i="2"/>
  <c r="H9" i="2"/>
  <c r="H7" i="2"/>
  <c r="A6" i="2"/>
  <c r="E4" i="2"/>
  <c r="A14" i="1"/>
  <c r="H13" i="1"/>
  <c r="H12" i="1"/>
  <c r="H10" i="1"/>
  <c r="H9" i="1"/>
  <c r="H8" i="1"/>
  <c r="A6" i="1"/>
  <c r="E4" i="1"/>
  <c r="H3" i="6" l="1"/>
  <c r="H3" i="9"/>
  <c r="H3" i="7"/>
  <c r="D16" i="13" s="1"/>
  <c r="H11" i="1"/>
  <c r="H3" i="1" s="1"/>
  <c r="D8" i="13" s="1"/>
  <c r="H3" i="5"/>
  <c r="D14" i="13" s="1"/>
  <c r="H81" i="3"/>
  <c r="H8" i="4"/>
  <c r="H3" i="4" s="1"/>
  <c r="D18" i="13"/>
  <c r="D15" i="13"/>
  <c r="H3" i="10"/>
  <c r="D21" i="13" s="1"/>
  <c r="D20" i="13" s="1"/>
  <c r="H3" i="8"/>
  <c r="D17" i="13" s="1"/>
  <c r="H13" i="4"/>
  <c r="H40" i="3"/>
  <c r="H9" i="3"/>
  <c r="H77" i="3"/>
  <c r="H3" i="2"/>
  <c r="D9" i="13" s="1"/>
  <c r="H3" i="3" l="1"/>
  <c r="D12" i="13" s="1"/>
  <c r="D7" i="13"/>
  <c r="D13" i="13"/>
  <c r="D11" i="13" l="1"/>
  <c r="D29" i="13" s="1"/>
  <c r="D30" i="13" l="1"/>
  <c r="D31" i="13" s="1"/>
  <c r="D32" i="13" s="1"/>
  <c r="D33" i="13" s="1"/>
</calcChain>
</file>

<file path=xl/sharedStrings.xml><?xml version="1.0" encoding="utf-8"?>
<sst xmlns="http://schemas.openxmlformats.org/spreadsheetml/2006/main" count="836" uniqueCount="358">
  <si>
    <t>pozicija</t>
  </si>
  <si>
    <t>opis postavke</t>
  </si>
  <si>
    <t>enota</t>
  </si>
  <si>
    <t>količina</t>
  </si>
  <si>
    <t>cena/enoto</t>
  </si>
  <si>
    <t>skupaj</t>
  </si>
  <si>
    <t>A.1</t>
  </si>
  <si>
    <t>PRIPRAVLJALNA DELA</t>
  </si>
  <si>
    <t>V vseh postavkah upoštevati splošna in posebna določila iz priloge popisa oznaka:</t>
  </si>
  <si>
    <t>kpl</t>
  </si>
  <si>
    <t xml:space="preserve">Geodetsko snemanje, zakoličenje (po H in V smeri) in zavarovanje zakoličbe; </t>
  </si>
  <si>
    <t>GEODETSKA SPREMLJAVA IN ZAKOLIČENJE</t>
  </si>
  <si>
    <t>obstoječe podzemne komunalne naprave (v sodelovanju in potrjeno s strani upravljalca posameznih vodov )</t>
  </si>
  <si>
    <t>zakoličba roba parkovne poti</t>
  </si>
  <si>
    <t>m1</t>
  </si>
  <si>
    <t>zakoličba ločnice prodnati dostop 1</t>
  </si>
  <si>
    <t>zakoličba ločnice prodnati dostop 2</t>
  </si>
  <si>
    <t>zakoličba ločnice prodnati dostop 3</t>
  </si>
  <si>
    <t>zakoličba gradbenih profilov z zavarovanjem</t>
  </si>
  <si>
    <t>kos</t>
  </si>
  <si>
    <t>Izdelava geodetskega posnetka izvedenega stanja</t>
  </si>
  <si>
    <t>ZAČASNO UREJANJE PROMETA</t>
  </si>
  <si>
    <t>A.2</t>
  </si>
  <si>
    <t>RUŠITVENA DELA</t>
  </si>
  <si>
    <t>Rušenje in odstranitev obstoječih betonskih robnikov z nakladanjem in odvozom na deponijo</t>
  </si>
  <si>
    <t>OSTRANITEV ROBNIKOV</t>
  </si>
  <si>
    <t>robniki obstoječa pešpot na stiku z novo parkovno potjo</t>
  </si>
  <si>
    <t>robniki obstoječa kolesarska pot na stiku z novo parkovno potjo</t>
  </si>
  <si>
    <t>robniki preostali obstoječe del pešpoti</t>
  </si>
  <si>
    <t>Rezanje  asfaltnih plasti s talno diamantno žago na mestih stika z novo pešpotjo. Rezanje se izvaja v krivini.</t>
  </si>
  <si>
    <t>REZANJE</t>
  </si>
  <si>
    <t>rezanje v obstoječo pešpot na stiku z novo parkovno potjo</t>
  </si>
  <si>
    <t>rezanje v obstoječo kolesarsko pot na stiku z novo parkovno potjo</t>
  </si>
  <si>
    <t>Odstranitev obstoječih asfaltnih površin slabe kvalitete povprečne debelina 10cm komplet z nakladanjem na prevozno sredstvo in odvozom ruševin na trajno deponijo vključno z plačilom komunalnih taks in pristojbin</t>
  </si>
  <si>
    <t>RUŠENJE ASFALTA</t>
  </si>
  <si>
    <t>A</t>
  </si>
  <si>
    <t>asfaltna površina obstoječe pešpoti na stiku s parkovno potjo</t>
  </si>
  <si>
    <t>m2</t>
  </si>
  <si>
    <t>asfaltna površina obst. kolesarske poti na stiku s parkovno potjo</t>
  </si>
  <si>
    <t>asfaltna površina obstoječe pešpoti</t>
  </si>
  <si>
    <t>B.1</t>
  </si>
  <si>
    <t>ZEMELJSKA DELA</t>
  </si>
  <si>
    <t xml:space="preserve">Postavitev in zavarovanje gradbenih profilov. </t>
  </si>
  <si>
    <t>ZAKOLIČBA IN PROFILI</t>
  </si>
  <si>
    <t>PREMETI OBSTOJEČEGA SKALOMETA</t>
  </si>
  <si>
    <t>prodnati dostop 1</t>
  </si>
  <si>
    <t>m3</t>
  </si>
  <si>
    <t>prodnati dostop 2</t>
  </si>
  <si>
    <t>prodnati dostop 3</t>
  </si>
  <si>
    <t>skalomet 1</t>
  </si>
  <si>
    <t>skalomet 2</t>
  </si>
  <si>
    <t>skalomet v območju tribune 1</t>
  </si>
  <si>
    <t>skalomet v območju tribune 2</t>
  </si>
  <si>
    <t>NASUTJE V OBMOČJU ZELENIC</t>
  </si>
  <si>
    <t>zelenica 1</t>
  </si>
  <si>
    <t>zelenica 2</t>
  </si>
  <si>
    <t>zelenica 3</t>
  </si>
  <si>
    <t>zelenica 4</t>
  </si>
  <si>
    <t>zelenica 5</t>
  </si>
  <si>
    <t>pešpot</t>
  </si>
  <si>
    <t>NASUTJE V OBMOČJU POTI</t>
  </si>
  <si>
    <t>PLANUM DRENAŽA</t>
  </si>
  <si>
    <t>FINALNI PLANUM</t>
  </si>
  <si>
    <t>NASUTJE ZA PLAŽE- GREDA</t>
  </si>
  <si>
    <t>NASUTJE ZA PLAŽE- PRODEC</t>
  </si>
  <si>
    <t>Plitvi izkopi v zasipnem materialu za izvedbo pasovnih temeljev  s premetom na območje nasipanja skupaj s finim planiranjem dna izkopa in utrjevanjem</t>
  </si>
  <si>
    <t>IZKOPI ZA LINIJSKE ELEMENTE</t>
  </si>
  <si>
    <t>ločnica prodnati dostop 1</t>
  </si>
  <si>
    <t>ločnica prodnati dostop 2</t>
  </si>
  <si>
    <t>ločnica prodnati dostop 3</t>
  </si>
  <si>
    <t>terasni element 1</t>
  </si>
  <si>
    <t>terasni element 2</t>
  </si>
  <si>
    <t>robni element 1</t>
  </si>
  <si>
    <t>robni element 2</t>
  </si>
  <si>
    <t>robni element 3</t>
  </si>
  <si>
    <t>robni element 4</t>
  </si>
  <si>
    <t>robni element 5</t>
  </si>
  <si>
    <t>TAMPON ZA LINIJSKE ELEMENTE</t>
  </si>
  <si>
    <t>Dobava in vgradnja kamnitih blokov istrskega peščenjaka dimenzij b/h=60/50cm in različnih dolžin do 1,5m. Kamniti trostranko obdelani - vidne stranice pretežno ravne. Skupaj z zapolnitvijo reg medposameznimi bloki z betonom</t>
  </si>
  <si>
    <t>VGRADNJA BLOKOV ISTRSKEGA PEŠČENJAKA</t>
  </si>
  <si>
    <t>Plitvi izkop v terenu III-IV kategorije s premetom na območje nasipanja</t>
  </si>
  <si>
    <t>IZKOPI - STIČNE PLOSKVE</t>
  </si>
  <si>
    <t>stična ploskev 1</t>
  </si>
  <si>
    <t>IZKOPI - TOČKOVNI ELEMENTI</t>
  </si>
  <si>
    <t>kom</t>
  </si>
  <si>
    <t>B.2</t>
  </si>
  <si>
    <t xml:space="preserve">Dobava in vgrajevanje podložnega betona v debelini 10 cm:
kakovost betona: C12/15, X0, CI, Dmax 32, C1 </t>
  </si>
  <si>
    <t>PODLOŽNI BETONI</t>
  </si>
  <si>
    <t>Dobava in izdelava drenažnega betona v debelini 20cm</t>
  </si>
  <si>
    <t xml:space="preserve">DRENAŽNI BETON </t>
  </si>
  <si>
    <t>Dobava in vgrajevanje podložnega betona deb. 10 cm, beton C12/15, X0, CI, Dmax 32, C1 - obstoječa pešpot</t>
  </si>
  <si>
    <t>OBSTOJEČA PEŠPOT</t>
  </si>
  <si>
    <t>elementi za muldo</t>
  </si>
  <si>
    <t>robniki</t>
  </si>
  <si>
    <t>B.3</t>
  </si>
  <si>
    <t>DRENAŽA IN KANALIZACIJA</t>
  </si>
  <si>
    <t>segment 1</t>
  </si>
  <si>
    <t>segment 2</t>
  </si>
  <si>
    <t>segment 3</t>
  </si>
  <si>
    <t>segment 4</t>
  </si>
  <si>
    <t>Izdelava zbirne kanalizacije za odvod iz drenažnega polja
- izkop trase  v globini 50cm, širine 50cm
- posteljica iz podložnega betona
- PVC kanalizacijske cevi DN200, SN6 
- T komadi za priključitev drenaže na razdaljah ca 20-25m 
- obbetoniranje cevi
- zasutje z izkopnim materialom
Skupaj z navezavo drenažnih cevi na zbirni kolektor s T priklopi in navezavo na zbirne jaške</t>
  </si>
  <si>
    <t xml:space="preserve">Dobava in vgrajevanje revizijskega jaška drenaže;
- tip; betonska cev
- dno; vodotesno, z izdelavo mulde
- pokrov; betonski pokrov, zaščiten s filcem in prekrit z zemljo
</t>
  </si>
  <si>
    <t>revizijski jašek DN600, globina do 1,50 m</t>
  </si>
  <si>
    <t>revizijski jašek DN800, globina do 1,00 m</t>
  </si>
  <si>
    <t>trasa 1</t>
  </si>
  <si>
    <t>trasa 2</t>
  </si>
  <si>
    <t xml:space="preserve">Dobava in montaža prefabriciranega (PP) polipropilenskega jaška svetlega premera 800 mm po SIST EN 13598-2, vključno z gladko  muldo, fazoni pred in za jaškom (lomi in kardanski spoj). Nastavek za  vtok in odtok kot konec cevi za spajanje PVC-U cevi.  Debelina stene jaška min 8 mm z zunanjimi rebri za ojačitev. (Meri se globina jaška od vrha pokrova do dna mulde!). Vrh jaška se zaključi z elementom za redukcijo premera 800/600 mm. Jašek v enem kosu, če je sestavljen jašek mora biti vodotesen pod pogoji ki veljajo za kanalizacijo, spoji zatesnjeni z samozapiralnimi ustničnimi tesnili. Izbira kota priključka (kot med osjo vtoka in iztoka) mora biti prilagojena stanju na trerenu. Višina jaška do 2m
</t>
  </si>
  <si>
    <t>B.4</t>
  </si>
  <si>
    <t>MASIVNI URBANI ELEMENTI</t>
  </si>
  <si>
    <t>TERASNE TRIBUNE</t>
  </si>
  <si>
    <t>sestav TERAS-1</t>
  </si>
  <si>
    <t>sestav TERAS-2</t>
  </si>
  <si>
    <t>OP</t>
  </si>
  <si>
    <t xml:space="preserve">opcija: Izdelava sestava terase iz kamnitih apnečastih blokov (vrsta kamna lipica, nabrežina ali podobno) Geometrija enaka kot v prejšnji postavki. Terasni elementi sestavljeni iz manjših segmentov dolžine min. 150cm, po tehnologiji ponudnika. Površina fino štokana </t>
  </si>
  <si>
    <t>LINIJSKE KLOPI - ROBNI ELEMENTI</t>
  </si>
  <si>
    <t>sestav ROB-EL-1</t>
  </si>
  <si>
    <t>sestav ROB-EL-2</t>
  </si>
  <si>
    <t>sestav ROB-EL-3</t>
  </si>
  <si>
    <t>sestav ROB-EL-4</t>
  </si>
  <si>
    <t>sestav ROB-EL-5</t>
  </si>
  <si>
    <t xml:space="preserve">opcija: Izdelava elemnotv iz kamnitih blokov (vrsta kamna lipica, nabrežina ali podobno) Geometrija enaka kot v prejšnji postavki. Sestava iz manjših segmentov dolžine min. 150cm, po tehnologiji ponudnika. Površina fino štokana </t>
  </si>
  <si>
    <t>PLOŠČADI ZA SONČENJE</t>
  </si>
  <si>
    <t>PLSC.1</t>
  </si>
  <si>
    <t>PLSC.2</t>
  </si>
  <si>
    <t>PLSC.3</t>
  </si>
  <si>
    <t>PLSC.4</t>
  </si>
  <si>
    <t>PLSC.5</t>
  </si>
  <si>
    <t>DOSTOPI V VODO</t>
  </si>
  <si>
    <t>sestav DOSTOP1</t>
  </si>
  <si>
    <t>B.5</t>
  </si>
  <si>
    <t>OBRTNIŠKE IZVEDBE</t>
  </si>
  <si>
    <t>oprijemalo na dostopu DSTP1 - skupna dolžina 8m</t>
  </si>
  <si>
    <t>oprijemalo na dostopu DSTP2 - skupna dolžina 8m</t>
  </si>
  <si>
    <t>oprijemalo na terasi - TERAS1</t>
  </si>
  <si>
    <t>oprijemalo na terasi - TERAS2</t>
  </si>
  <si>
    <t>B.6</t>
  </si>
  <si>
    <t>UTRJENE POVRŠINE</t>
  </si>
  <si>
    <t>Izdelava nevezane nosilne plasti enakomerno zrnatega drobljenca 0/32mm s komprimiranjem v debelini do 30 cm</t>
  </si>
  <si>
    <t>PARKOVNA POT</t>
  </si>
  <si>
    <t>Izdelava planuma na nasutju</t>
  </si>
  <si>
    <t>Dobava in vgradnja geofilca</t>
  </si>
  <si>
    <t>severni rob parkovne poti</t>
  </si>
  <si>
    <t>južni rob parkovne poti</t>
  </si>
  <si>
    <t>Izdelava nevezane nosilne plasti enakomerno zrnatega drobljenca 0/32 iz kamnine v debelini do 30 cm</t>
  </si>
  <si>
    <t>KRIŽANJE S PEŠPOTJO IN KOLESARSKO POTJO</t>
  </si>
  <si>
    <t>Stična ploslev 1 - ravni deli</t>
  </si>
  <si>
    <t>Stična ploslev 1 - v radiju</t>
  </si>
  <si>
    <t>Stična ploslev 2 - ravni deli</t>
  </si>
  <si>
    <t>Stična ploslev 2 - v radiju</t>
  </si>
  <si>
    <t>B.7</t>
  </si>
  <si>
    <t>ASFALTNE POVRŠINE</t>
  </si>
  <si>
    <t>Izdelava nevezane nosilne plasti enakomerno zrnatega drobljenca 0/32 iz kamnine s komprimiranjem v debelini do 30 cm</t>
  </si>
  <si>
    <t>Dobava in vgraditev predfabriciranih pogreznjenih  robnikov iz cementnega betona s prerezom 8/20 cm na betonsko posteljico C12/15</t>
  </si>
  <si>
    <t>Izdelava finega planuma</t>
  </si>
  <si>
    <t>C.1</t>
  </si>
  <si>
    <t>TRAVNE POVRŠINE</t>
  </si>
  <si>
    <t>C.2</t>
  </si>
  <si>
    <t>objekt:</t>
  </si>
  <si>
    <t>OBMORSKI PARK ŽUSTERNA</t>
  </si>
  <si>
    <t>vrsta popisa:</t>
  </si>
  <si>
    <t>pripravljalna in rušitvena dela</t>
  </si>
  <si>
    <t>B</t>
  </si>
  <si>
    <t>C</t>
  </si>
  <si>
    <t>hortikulturne ureditve</t>
  </si>
  <si>
    <t>skupaj + nepredvidena</t>
  </si>
  <si>
    <t>DDV</t>
  </si>
  <si>
    <t>nepredvidena dela</t>
  </si>
  <si>
    <t>vse skupaj z DDV</t>
  </si>
  <si>
    <t xml:space="preserve">Dobava, vgradnja in razstiranje izpranega belega rečnega prodca; 50% frakcije 16-32mm, 50% frakcije 8-16mm v povprečni debelini 40cm. Površine so v naklonu </t>
  </si>
  <si>
    <t>Dobava in vgradnja tampona skupaj s planiranjem in utrjevanjem v celotni plasti do predpisanega modula Evd 80Mpa</t>
  </si>
  <si>
    <t>stična ploskev 2</t>
  </si>
  <si>
    <t>Izvedba kanalizacije
- izkop trase  v globini do 50cm, širine 60cm
- posteljica iz podložnega betona
- PVC U kompaktne enoslojne gladke kanalizacijske cevi  DN 200 SN8, standard EN 1401-1 vključno s koleni in kardanskoim spojem.
- delno obbetoniranje
- zasutje z izkopnim materialom
- navezava cevi na zbirne jaške
Opomba: kanalizacija se izvaja pred izvedbo zasipa območja.</t>
  </si>
  <si>
    <t>sestav DOSTOP2</t>
  </si>
  <si>
    <t>Izdelava finega planuma na nasutju z natančnostjo 1cm</t>
  </si>
  <si>
    <t>Izdelava nevezane nosilne plasti iz izpranega lomljenca 8/32  v debelini do 15 cm z utrjevanjem in fino izravnavo, ter valjanjem pred polaganjem finalne dekorativne plasti.</t>
  </si>
  <si>
    <t>parkovna pot</t>
  </si>
  <si>
    <t>DREVESA IN GRMOVNICE</t>
  </si>
  <si>
    <t xml:space="preserve">Pinus halepensis (alepski bor);
višina = min. 3m
obseg debla = 20-22cm </t>
  </si>
  <si>
    <t xml:space="preserve">Pinus pinea (pinija)
višina = min. 3m
obseg debla = 20-22cm </t>
  </si>
  <si>
    <t xml:space="preserve">Celtis australis- koprivovec
višina = min. 3m
obseg debla = 20-22cm </t>
  </si>
  <si>
    <t xml:space="preserve">Quercus ilex- črničevje
višina = min. 3m
obseg debla = 20-22cm </t>
  </si>
  <si>
    <t xml:space="preserve">Tamarix spp.- tamarriska
višina = min. 3m
obseg debla = 20-22cm </t>
  </si>
  <si>
    <t>Laurus nobilis (lovor)
velikost sadike 60-80cm</t>
  </si>
  <si>
    <t>Teucrium fruticans (teukrium)
velikost sadike 60-80cm</t>
  </si>
  <si>
    <t>Nerium oleander (oleander)
velikost sadike 60-80cm</t>
  </si>
  <si>
    <t>Vitex agnus castus (viteks)
velikost sadike 60-80cm</t>
  </si>
  <si>
    <t>Zaščita obstoječih pinij tekom gradnje.</t>
  </si>
  <si>
    <t>Stipa tenuissima
velikost lončka 9x9x10cm</t>
  </si>
  <si>
    <t>Rosmarinus officinalis 'Arp'
velikost lončka 9x9x10cm</t>
  </si>
  <si>
    <t>Lavandula angustifolia 'Alba'
velikost lončka 9x9x10cm</t>
  </si>
  <si>
    <t>Lavandula angustifolia 'Oljka' ali primerljiva sorta
velikost lončka 9x9x10cm</t>
  </si>
  <si>
    <t>Helichrysum
velikost lončka 9x9x10cm</t>
  </si>
  <si>
    <t>Salvia lavandulifolia
velikost lončka 9x9x10cm</t>
  </si>
  <si>
    <t xml:space="preserve">Dobava in polaganje razpleveljene travne ruše v rolah. Vključno s predhodno pripravo površine z rahlanjem,  s frezanjem in po potrebi s posipom kremenčevega peska, gnojenjem s specialnimi gnojili in valjanjem površine. V postavki zajeti tudi planiranje in valjanje površine po namestitvi tepiha. Izbrana travna mešanica mora biti prilagojena naravnim razmeram in kvaliteti tal in predvsem primerna za pogoje neposredno ob morju, nezahtevna in prenese večje mokre obremenitve ter se hitro regenerira. Po namestitvi travne ruše je potrebno območje obilno zaliti in preprečiti obremenitve posejanih tal.  Pri izvedbi trate je potrebno upoštevati  DIN 18917 smernice </t>
  </si>
  <si>
    <t xml:space="preserve">Nabava drevesa in transport do mesta vsaditve, izkop in priprava sadilnih jam skladno s pogoji za posamezno vrsto drevesa in sajenje. V postavki vključiti:
- izkop sadilne jame velikosti min. 1,5 x premer bale
- vstavitev koreninske zaščite
- pognojitev z namenskimi gnojili prilagojenimi izbranimi vrsti
- vsaditev drevesa vključno z zemeljsko balo
- nabava in vgrajevanje rodovitne zemlje za dodajanje v sadilne jame dreves
- zalivanje
- odvoz odvečnega materiala in planiranjem po končanih delih
- zaščito dreves tekom gradnje
- pritrjevanje dreves na količke
V ceni zajeti izvedbo fiksiranja z lesenimi impregniranimi koli (po tri povezane kole višine 2,5-3 m na drevo) in ostalimi pomožnimi deli. Razporeditev dreves po površinskem saditvenem  načrtu.
Ponuja se drevesa z obsegom debla na višini 1m kot je razvidno iz popisa. Pri velikosti oz kakovosti dreves se upošteva obseg debla, četudi višina ni enaka napisani! Višine dreves so mišljene kot nabavne višine. Upoštevati vse zahteve relevantnih standardov DIN 18915,18916,18917,18918,18919 </t>
  </si>
  <si>
    <t xml:space="preserve">Nabava sadik grmovnic s transportom do mesta vsaditve in sajenje. Postavka vključuje;
- izkop sadilnih jam - velikost sadilne jame je 1.5x premer bale
- dodajanje rodovitne zemlje
- gnojenje
- zalivanje
Ponuja se sadike v predpisani velikosti. Sadike (rastline naj bodo vzgojene na prostem zaradi odpornosti). 
Upoštevati vse zahteve relevantnih standardov DIN 18915,18916,18917,18918,18919 </t>
  </si>
  <si>
    <t xml:space="preserve">Nabava sadik okrasnih trav s transportom do mesta vsaditve in sajenje. Postavka vključuje;
- razkopi za sajenje
- dodajanje rodovitne zemlje
- gnojenje
-  zalivanje
Ponuja se sadike v predpisani velikosti. Sadike (rastline naj bodo vzgojene na prostem zaradi odpornosti)
Upoštevati vse zahteve relevantnih standardov DIN 18915,18916,18917,18918,18919 </t>
  </si>
  <si>
    <t>NAMAKALNI SISTEM</t>
  </si>
  <si>
    <t>Izkop, nakladanje in premik skal iz obstoječega skalometa (skale teže ca 1200kg) na novo poziciijo v skalomet razdalji do 200m.</t>
  </si>
  <si>
    <t>Dobava, transport na lokacijo in položitev skalometa iz apnenčastih skal  teže 1200 kg</t>
  </si>
  <si>
    <t>C.3</t>
  </si>
  <si>
    <t xml:space="preserve">namakalni sistem za zelenico 1 </t>
  </si>
  <si>
    <t>namakalni sistem za zelenico 2</t>
  </si>
  <si>
    <t>namakalni sistem za zelenico 3</t>
  </si>
  <si>
    <t>namakalni sistem za zelenico 4</t>
  </si>
  <si>
    <t>namakalni sistem za zelenico 5</t>
  </si>
  <si>
    <t>Dobava in razgrinjanje zastirke iz vulkanskega peska v debelini min 5cm.</t>
  </si>
  <si>
    <t xml:space="preserve">Izdelava in montaža označevalnih tablic za rastlinske vrste oziroma dobava tipskih tablic za označevanje rastlinskih vrst. Komplet z grafičnim oblkikovanjem besedila in fotografije ter osnovnega opisa rastlin. Tablice se v tla pritdijo s pripadajočo špico, ki se zapiči v zemljino. </t>
  </si>
  <si>
    <t xml:space="preserve">Dobava in montaža celotnega kompleta namakalega sistema za trate vključno z razvodom namakalnega sistema od predvidenih jaškov z vodovodno instalacijo. Namakalni sistem z dvižnimi razpršilci za zalivanje trate velikih dimenzij. Predvideti je potrebno ustrezno število razpršilcev, da bo pokrito celotno področje trate, komplet z vsemi razvodi, razpršilci, ventili in avtomatiko. Delovanje sistema prilagojeno posamičnemu sektorju s čimer se zagotovi enakomerno zalivanje vseh predelov. V ceni postavke vključiti; 
- izdelavo izvedbenega načrta namakanja, ki vključuje strojni in elektro del. Načrte potrdi projektant in upravitelj parka. 
- izdelavo 1 kpl servisnega vodotesnega AB delno vkopanega jaška dimenzij 200 /150cm višine 2m z RF vrati z zaklepanjem. Jašek opremljen z lestvijo za dostop
- vsemi potrebnimi cevnimi razvodi, ventili in navezavami na vodovodno omrežje in medsebojnimi povezavami
- ustreznim tipom in ustreznim številom črpalk s frekvenčnim regulatorjem ter ostalim montažnim materialom
- dvižne  šobe za zalivanje z regulacijo delovanja 
- RF omarico za namestitev elektro instalacij
- kompletno avtomatiko s programskim modulom (CNS) za avtomatizicijo in nadzor delovanja, ki omogoča prenos podatkov na lokacijo upravitelja
- povezavo namakalnih sistemov posameznih zelenic v enovit sistem upravljanja
- priključitev na elektro omrežje
- testni zagon in poskusno obratovanje. Pravilnost delovanja portdi upravitelj.
Namakalni sistem kot npr. Rainbird ali odgovarjajoči drugi sistem  enakovredne kvalitete.
Podana je površina posamezne zelenice. </t>
  </si>
  <si>
    <t xml:space="preserve">Dobava in montaža celotnega kompleta namakalega sistema za grede vključno z razvodom namakalnega sistema od predvidenih jaškov z vodovodno instalacijo. Namakalni sistem s perforirano cevjo za namakanje gred v več vejah (do 15 različnih gred). Namakalni sistem komplet z vsemi razvodi, cevmi za kapljično namakanje, ventili in avtomatiko  Delovanje sistema prilagojeno posamičnemu sektorju s čimer se zagotovi enakomerno zalivanje vseh predelov. V ceni postavke vključiti; 
- izdelavo izvedbenega načrta namakanja, ki vključuje strojni in elektro del. Načrte potrdi projektant in upravitelj parka. 
- vsemi potrebnimi cevnimi razvodi, ventili in navezavami na vodovodno omrežje in medsebojnimi povezavami
- ustreznim tipom in ustreznim številom črpalk s frekvenčnim regulatorjem ter ostalim montažnim materialom
- RF omarico za namestitev elektro instalacij
- kompletno avtomatiko s programskim modulom (CNS) za avtomatizicijo in nadzor delovanja, ki omogoča prenos podatkov na lokacijo upravitelja
- povezavo namakalnih sistemov posameznih segmentov v enovit sistem upravljanja (skupaj z namakalnim sistemom zelenic)
- priključitev na elektro omrežje
- testni zagon in poskusno obratovanje. Pravilnost delovanja portdi upravitelj.
Namakalni sistem kot npr. Rainbird ali odgovarjajoči drugi sistem  enakovredne kvalitete. 
Podana je skupna površina gred. Upoštevati različne lokacije gred.
</t>
  </si>
  <si>
    <t>KOVINSKI ROBNIKI PARKOVNE POTI</t>
  </si>
  <si>
    <t xml:space="preserve">Dobava in vgradnja sistema kovinskih robnikov kot npr. sistem Omniflex;
- sistemska sidra za vgradnjo v utrjeno nasutje
- spodnji ALU element za vpenjanje P60N25
- zgornji ALU zaključni element SS35N25, natur aluminij
Elementi se sestavljajo iz segmentov dolžine 2500mm in se polagajo v različnih radijih skladno z načrtom. Postavka vključuje vsa pomožna gradbena dela, pritrjevanje in zaščito do izvedbe vseh finalnih slojev. </t>
  </si>
  <si>
    <t xml:space="preserve">Dobava in vgradnja sistema kovinskih robnikov kot npr. sistem  Omniflex ali enakovredno;
- sistemska sidra za vgradnjo v betonsko površino
- sistemska sidra za vgradnjo v podložni beton (enostransko)
- spodnji ALU element za vpenjanje P60N25
- zgornji ALU zaključni element SS35N25, natur aluminij
Elementi se sestavljajo iz segmentov dolžine 2500mm in se polagajo v različnih radijih skladno z načrtom. Postavka vključuje vsa pomožna gradbena dela, pritrjevanje in zaščito do izvedbe vseh finalnih slojev. </t>
  </si>
  <si>
    <t>Dobava in izdelava finalne plasti iz dekorativnega belega granulata - lomljenca  carrara white 8/10mm povezanega z vezivom na bazi umetnih smol kot npr. Romex Deco ali enakovredno. Vezivo popolnoma transparentno in popolnoma  UV odporno - zagotovljeno mora biti, da s časom ne pride do spremembe barve.  Zaključni sloj v skupni debelini 4cm. Sloj mora biti primeren za lahko prometno obremenitev (kolesarji, skuterji,... ). Granulat enakega tipa kot peščena pot.</t>
  </si>
  <si>
    <t>NAVEZAVE KOLESARSKE POTI NA STIČNE PLOSKVE</t>
  </si>
  <si>
    <t>Izdelava obrabnozaporne plasti bitumenskega betona AC 8 surf B50/70,A4  v debelini 5 cm</t>
  </si>
  <si>
    <t>Zarezovanje in odstranitev obstoječega asfaltna na kolesarski poti</t>
  </si>
  <si>
    <t>Zarezovanje obstoječega asfalta na kolesarski poti</t>
  </si>
  <si>
    <t xml:space="preserve">Izdelava mulde širine 60cm iz grantnih kock 4/6 po detajlu. Koceke položene na betonsko posteljico s fugiranjem. </t>
  </si>
  <si>
    <t>Izdelava z bitumnom vezane zgornje nosilne plasti drobljenca  AC 22 base B50/70,A4 v debelini 6 cm</t>
  </si>
  <si>
    <t>Izdelava obrabnozaporne plasti bitumenskega betona AC 8 surf B50/70,A4  v debelini 3.0 cm</t>
  </si>
  <si>
    <t>Izdelava tankoslojnih talnih označb (piktograma  po celotni širini poti dimenzoj ca 1,4 x 2,0m) pred prehodom kolesarske steze na stično površino - z  enokomponentno belo barvo, ročno deb. plasti suhe snovi 250 mikrometrov, perle 250 g/m2.</t>
  </si>
  <si>
    <t xml:space="preserve">Dobava in pritrditev  prometnih znakov (znak pozor peščci) -  iz aluminijaste plocevine, premera 400 mm </t>
  </si>
  <si>
    <t xml:space="preserve">Dobava temelja za prometni znak iz cementnega betona C12/15 do 0.1 m3/temelj </t>
  </si>
  <si>
    <t>Dobava in vgraditev stebrička za prometni znak iz vroče cinkane jeklene cevi premera 64mm, dolžine od 300 do 380cm</t>
  </si>
  <si>
    <t>Dobava in izdelava točkovnih temeljev iz betonskih cevi, kompletno z izkopom, cevmi, betonom C 25/30 z dodatkom 3 kg/m3 polipropilenskih vlaken, zasipom z utrjevanjem.</t>
  </si>
  <si>
    <t>betonske cevi fi 50 cm, globine 50 cm (koši za smeti, ….)</t>
  </si>
  <si>
    <t>betonske cevi fi 120 cm,  globine 100 cm (stebri svetilk,…)</t>
  </si>
  <si>
    <t>kg</t>
  </si>
  <si>
    <t>TOČKOVNI TEMELJI ZA LUČI IN URBANO OPREMO</t>
  </si>
  <si>
    <t xml:space="preserve">Izdelava čela na previsnem delu rampe višine 20cm, skupaj s spodnjim robom širine 15cm in izdelanim odkapnim nosm. Vidni betoni, upoštevati ustrezen sistemski opaž iz novih opažnih elementov. </t>
  </si>
  <si>
    <t>DOSTOPNA RAMPA  ZA INVALIDE</t>
  </si>
  <si>
    <t>beton pod temelji podpornih zidov</t>
  </si>
  <si>
    <t>Izdelava dvostranskega vezanega opaža za ravne temelje podpornih zidov dostopa za invalide</t>
  </si>
  <si>
    <t>Dobava in izdelava dvostranskega vezanega opaža za ravne podporne zidove višine do 2m.</t>
  </si>
  <si>
    <t>beton pod ploščami rampe</t>
  </si>
  <si>
    <t>temelji podpornih zidov</t>
  </si>
  <si>
    <t>stene podpornih zidov</t>
  </si>
  <si>
    <t>talne plošče rampe</t>
  </si>
  <si>
    <t>Dobava in vgraditev konstrukcijskega betona C30/37C30/37, PV-II, XC4, XS3 Dmax -16</t>
  </si>
  <si>
    <t xml:space="preserve">Izdelava kamnite obloge betonskega zidu iz rezanega peščenjaka. Obdelane bočne stranice, zadnja stranica rezana, sestava v videzu suhozida.  </t>
  </si>
  <si>
    <t>Dobava in vgradnja sistema kovinskih robnikov  kot npr. Viaflex ali enakovredno za krožne oblike ob drevesih v premeru 1,5m. V postavki zajetI;
- sistemska pritrdila za pritrditev v beton
- zaključni element h=80mm, dolžine 2500mm
- spojne elemente
Elementi ukrivljeni (krogi premera ca 1.5m)</t>
  </si>
  <si>
    <t>Izdelava finalne  plasti parkovne poti iz izbranega dekorativnega iz izpranega belega kamintega granulata - lomljenec, obrušen v bobnih. Vrsta kamna; carrara white 8/12 v skupni debelini 3cm.Skupaj s poravnavo in valjanjem</t>
  </si>
  <si>
    <t>PREMETI OBSTOJEČEGA NASIPNEGA MATERIALA</t>
  </si>
  <si>
    <t xml:space="preserve">prodnati dostop 1 </t>
  </si>
  <si>
    <t>Izkop in premet že nasutega flišnega matariala v neposredno bližino do razdelje 50m</t>
  </si>
  <si>
    <t>Dobava in groba izravnava platojev pod montažnimi elementi s kamnito gredo  drobljenca frakcij 64/100 mm.</t>
  </si>
  <si>
    <t>Dobava in montaža oprijemalnih / varovalnih  RF kovinskih elementov sestavljenih iz;
- stojke profili 2 x 25/70/5mm višine 1050mm na razdalji 150cm
- zgornji povezovalni profil 25/70/5mm
- obojestransko držalo fi 40mm pritrjeno na stojke
- sidrni elementi vključujejo ploščice  iz enakega materiala 150/250/5mm na razdalji 1,5m Ploščice so sidrane v AB konstrukcijo s kemičnimi sidri kot. npr Hilti HAS-E-F.
Postavka mora vlkjučevati;
- izdelavo delavniškega načrta
- navarjene nastavke za držalo
- vsa potrebna vezna sredstva za spajanje elementov
- vsa gradbena dela kot so vrtanje v betonske konstrukcije in pripravljanje utorov za nameščanje sider in sidrnih ploščic
- vsa dela povezana s transporti, dvigom in potrebna pripravljalna dela za varno izvajanje
Vsi sestavni deli iz RF  AISI 316 L oziroma v boljši kvaliteti. Površina elektropolirana, hrapavost Ra 0,4 – 0,8 µ (brez oksidov), da je onemogočeno sprijemanje vodnega kamna.</t>
  </si>
  <si>
    <t>Dobava in montaža  dvovišinskih RF držal vgrajenih v AB stene s kamnito oblogo;
- dvovišinsko držalo fi 40mm pritrjeno na stojke
- sidrni elementi z distančniki vključujejo ploščice 350/250/5mm iz enakega materiala  na razdalji 1,5m Ploščice so sidrane v AB konstrukcijo s kemičnimi sidri kot. npr Hilti HAS-E-F.
Postavka mora vlkjučevati;
- izdelavo delavniškega načrta ograje
- vsa potrebna vezna sredstva za spajanje elementov
- vsa gradbena dela kot so vrtanje v betonske konstrukcije in pripravljanje utorov za nameščanje sider in sidrnih ploščic
- vsa dela povezana s transporti, dvigom in potrebna pripravljalna dela za varno izvajanje
Vsi sestavni deli iz RF  AISI 316 L oziroma v boljši kvaliteti. Površina elektropolirana, hrapavost Ra 0,4 – 0,8 µ (brez oksidov), da je onemogočeno sprijemanje vodnega kamna.</t>
  </si>
  <si>
    <t>držala na dostopu v morje za invalide</t>
  </si>
  <si>
    <t>Dobava in montaža ograj RF kovinskih elementov sestavljenih iz;
- stojke profili 2 x 25/70/5mm višine 550mm na razdalji 150cm
- zgornji povezovalni profil 25/70/5mm
- obojestransko držalo fi 40mm pritrjeno na stojke
- sidrni elementi vključujejo ploščice  iz enakega materiala 150/250/5mm na razdalji 1,5m Ploščice so sidrane v AB konstrukcijo s kemičnimi sidri kot. npr Hilti HAS-E-F.
Postavka mora vlkjučevati;
- izdelavo delavniškega načrta
- navarjene nastavke za držalo
- vsa potrebna vezna sredstva za spajanje elementov
- vsa gradbena dela kot so vrtanje v betonske konstrukcije in pripravljanje utorov za nameščanje sider in sidrnih ploščic
- vsa dela povezana s transporti, dvigom in potrebna pripravljalna dela za varno izvajanje
Vsi sestavni deli iz RF  AISI 316 L oziroma v boljši kvaliteti. Površina elektropolirana, hrapavost Ra 0,4 – 0,8 µ (brez oksidov), da je onemogočeno sprijemanje vodnega kamna.</t>
  </si>
  <si>
    <t>ograje na dostopu v morje za invalide</t>
  </si>
  <si>
    <t xml:space="preserve">Dobava materiala in izdelava kompleta plitve drenaže;
- izkop za trase drenaže v zasipnem materialu globine 30cm, širine 25cm
- posteljica iz podložnega betona debeline 10cm
- PE drenažne cevi DN 125
- zasutje z drenažnim materialom
- zaščita z geofilcem
Skupaj z navezavo drenažnih cevi na zbirni kolektor DN200 s priključnimi sistemskimi T komadi
</t>
  </si>
  <si>
    <t>Izdelava eleborata za začasno urejanje prometa v času gradnje</t>
  </si>
  <si>
    <t>Izvedba prometne signalizacije in drugih ureditev za urejanje prometa v času gradnje</t>
  </si>
  <si>
    <t>Brušenje betonske  površine ramp. Brušenje se izvaja skladno s potrjenim vzorcem v več zaporednih operacijah (grobo brušenje 2x in fino brušenje). Ploščad mora zagotavljati ustrezno protidrsnost.</t>
  </si>
  <si>
    <t xml:space="preserve">Strojna izdelava in ročna montaža in vezanje srednje zahtevne armature iz betonskega jekla S 500B  nad fi 12 mm, s prenosi do mesta vgraditve in vsemi pomožnimi deli (obračun po dejansko vgrajeni armaturi). Vključno z vrtanjem sider v obstoječo betonsko konstrukcijo.
</t>
  </si>
  <si>
    <t xml:space="preserve">Strojna izdelava in ročna montaža in vezanje srednje zahtevne armature iz betonskega jekla S 500B do fi 12 mm, s prenosi do mesta vgraditve in vsemi pomožnimi deli (obračun po dejansko vgrajeni armaturi). Vključno z vrtanjem sider v obstoječo betonsko konstrukcijo.
</t>
  </si>
  <si>
    <t xml:space="preserve">Nabava, dobava, rezanje, polaganje in vezanje armature iz armaturnih mrež MA 500/560, s prenosi do mesta vgraditve in pomožnimi deli (obračun po dejansko vgrajeni armaturi)
</t>
  </si>
  <si>
    <t xml:space="preserve">Izdelava kanalizacije za priklop na primarni meteorni odvodnik;
- izkop trase v globini 100cm, širine 60cm
- posteljica iz podložnega betona
- PVC kanalizacijske cevi DN 250, SN6
- obbetoniranje cevi
- zasutje z izkopnim materialom
- predelava obstoječih jaškov meteorne kanalizacije
- navezava kanalizacije v obstoječih jaških 
</t>
  </si>
  <si>
    <t>Dobava, razstiranje in vgrajevanje humusa v debelini 20cm.  Skupaj z utrjevanjem celotne plasti hunusa in finim planiranjem površine.</t>
  </si>
  <si>
    <t>D</t>
  </si>
  <si>
    <t>D.1</t>
  </si>
  <si>
    <t>D.2</t>
  </si>
  <si>
    <t>GRADBENI MATERIAL IN DELA ZA TK</t>
  </si>
  <si>
    <t>zap.št.</t>
  </si>
  <si>
    <t>opis materiala oz. del</t>
  </si>
  <si>
    <t>ME</t>
  </si>
  <si>
    <t>delo in material</t>
  </si>
  <si>
    <t>vse skupaj</t>
  </si>
  <si>
    <t>UPOŠTEVATI JE POTREBNO SPLOŠNE OPOMBE K POPISU</t>
  </si>
  <si>
    <t>M</t>
  </si>
  <si>
    <t xml:space="preserve">Izkop kanala za betonski kabelski jašek 0.8x 0.8m
</t>
  </si>
  <si>
    <t>KOS</t>
  </si>
  <si>
    <t xml:space="preserve">Cev stigmafleks Ø 63 mm položena v kabelski kanal, obetoniranje z betonom MB20 do višine 20 cm v cestišču in povozni površini ter prevlačenje jeklene vrvi v cevi
</t>
  </si>
  <si>
    <t xml:space="preserve">Zakoličba kabelske kanalizacije
</t>
  </si>
  <si>
    <t xml:space="preserve">Izdelava geodetskega posnetka kabelske trase
</t>
  </si>
  <si>
    <t xml:space="preserve">Dobava in polaganje opo. traku v kabelski kanal na globini 40 cm TELEFON
</t>
  </si>
  <si>
    <t>M3</t>
  </si>
  <si>
    <t>KPL</t>
  </si>
  <si>
    <t>Zakoličba obstoječih podzemnih naprav - ocena</t>
  </si>
  <si>
    <t xml:space="preserve">Enako, le izkop za kabelski jašek v terenu IV. Ktg. Dimenzij 1.0 x 1.0 x 1.0m 
</t>
  </si>
  <si>
    <t xml:space="preserve">Rezanje asfalta v cestišču za kabelsko kanalizacijo širine 0,6m
 </t>
  </si>
  <si>
    <t xml:space="preserve">Opozorilni trak z napisom POZOR ENERGETSKI KABEL v kabelskem jarku nad cevmi
</t>
  </si>
  <si>
    <r>
      <t>Izkop kanala za betonski kabelski jašek Ø</t>
    </r>
    <r>
      <rPr>
        <sz val="10"/>
        <color theme="1"/>
        <rFont val="Calibri Light"/>
        <family val="2"/>
        <charset val="238"/>
        <scheme val="major"/>
      </rPr>
      <t xml:space="preserve"> 60cm
</t>
    </r>
  </si>
  <si>
    <r>
      <t>Izdelava betonskega kabelskega jaška Ø</t>
    </r>
    <r>
      <rPr>
        <sz val="10"/>
        <color theme="1"/>
        <rFont val="Calibri Light"/>
        <family val="2"/>
        <charset val="238"/>
        <scheme val="major"/>
      </rPr>
      <t xml:space="preserve"> 60 cm komplet z LTŽP za lahek promet z napisom TELEFON
</t>
    </r>
  </si>
  <si>
    <t xml:space="preserve">Zasip kabelskega kanala v zelenici 0,3 x 0,9 m
</t>
  </si>
  <si>
    <t xml:space="preserve">Odvoz odvečnega na deponijo vključno s poravnavo
</t>
  </si>
  <si>
    <t>Zasip kabelskega kanala v cestišču z nabijanjem v slojih 0,6 x 0,9m</t>
  </si>
  <si>
    <t xml:space="preserve">Cev stigmafleks Ø 110 mm položena v kabelski kanal, obetoniranje z betonom MB20 do višine 20 cm v cestišču in povozni površini ter prevlačenje jeklene vrvi v cevi
</t>
  </si>
  <si>
    <t xml:space="preserve">Cev stigmafleks Ø 160 mm položena v kabelski kanal, obetoniranje z betonom MB20 do višine 20 cm v cestišču in povozni površini ter prevlačenje jeklene vrvi v cevi
</t>
  </si>
  <si>
    <t>GRADBENA DELA ZA TK</t>
  </si>
  <si>
    <t>GRADBENA DELA ZA NN NAPAJANJE IN RAZSVETLJAVO</t>
  </si>
  <si>
    <t xml:space="preserve">Izkop kabelskega kanala 0,6 x 0,9 m -strojno ter položitev 10 cm peska na dno kanala
</t>
  </si>
  <si>
    <t xml:space="preserve">Izkop kabelskega jarka v terenu III. Ktg. 50% in IV. Ktg. 50% globine 90cm, širine 50 cm odlaganje na deponiji na gradbišču.
</t>
  </si>
  <si>
    <t xml:space="preserve">Izkop kabelskega jarka v terenu III. Ktg. 50% in IV. Ktg. 50% dolžine 90cm, širine 90cm, globine 90cm za temelj svetilke odlaganje na deponiji na gradbišču.
</t>
  </si>
  <si>
    <t xml:space="preserve">Izkop kabelskega jarka v terenu III. Ktg. 50% in IV. Ktg. 50% dolžine 120cm, širine 120cm, globine 100cm za kabelski jašek, odlaganje na deponiji na gradbišču.
</t>
  </si>
  <si>
    <r>
      <t xml:space="preserve">Izkop za kabelski jašek v terenu IV. Ktg. Za jašek dimenzij do </t>
    </r>
    <r>
      <rPr>
        <sz val="10"/>
        <color indexed="8"/>
        <rFont val="Calibri Light"/>
        <family val="2"/>
        <charset val="238"/>
        <scheme val="major"/>
      </rPr>
      <t>Ø60cm globine 1m za razvod za ZR</t>
    </r>
    <r>
      <rPr>
        <sz val="10"/>
        <rFont val="Calibri Light"/>
        <family val="2"/>
        <charset val="238"/>
        <scheme val="major"/>
      </rPr>
      <t xml:space="preserve">
</t>
    </r>
  </si>
  <si>
    <r>
      <t xml:space="preserve">Kabelski jašek dimenzij </t>
    </r>
    <r>
      <rPr>
        <sz val="10"/>
        <color indexed="8"/>
        <rFont val="Calibri Light"/>
        <family val="2"/>
        <charset val="238"/>
        <scheme val="major"/>
      </rPr>
      <t>Ø60 cm globine 1m z LTŽ pokrovom za lahek promet z napisom ELEKTRIKA (pokrov 60 x 60cm) za ZR</t>
    </r>
    <r>
      <rPr>
        <sz val="10"/>
        <rFont val="Calibri Light"/>
        <family val="2"/>
        <charset val="238"/>
        <scheme val="major"/>
      </rPr>
      <t xml:space="preserve">
</t>
    </r>
  </si>
  <si>
    <t>elektro razvodi</t>
  </si>
  <si>
    <r>
      <t xml:space="preserve">Kabelski jašek dimenzij </t>
    </r>
    <r>
      <rPr>
        <sz val="10"/>
        <color indexed="8"/>
        <rFont val="Calibri Light"/>
        <family val="2"/>
        <charset val="238"/>
        <scheme val="major"/>
      </rPr>
      <t>Ø40 cm globine 0.6m z LTŽ  z betonskim pokrovom za priklop svetilk</t>
    </r>
    <r>
      <rPr>
        <sz val="10"/>
        <rFont val="Calibri Light"/>
        <family val="2"/>
        <charset val="238"/>
        <scheme val="major"/>
      </rPr>
      <t xml:space="preserve">
</t>
    </r>
  </si>
  <si>
    <t>zbirni popis GOI del</t>
  </si>
  <si>
    <t>gradbena in obrtniška dela</t>
  </si>
  <si>
    <t xml:space="preserve">Zasip kabelskega jarka s tamponskim materialom z zabijanjem v plasteh
</t>
  </si>
  <si>
    <t>ELEKTRO INSTALACIJE - SPLOŠNE OPOMBE</t>
  </si>
  <si>
    <t xml:space="preserve">Ponudnik mora v ponujenih cenah vsake posamezne postavke popisa zajeti in upoštevati: </t>
  </si>
  <si>
    <t xml:space="preserve"> - dobavo novega nerabljenega materiala </t>
  </si>
  <si>
    <t xml:space="preserve"> - dobavo navedenega materiala na objekt naročnika, zajeti morajo biti vsi stroški nabave, transporta, dostave in storitev dobave,</t>
  </si>
  <si>
    <t xml:space="preserve"> - strokovno vgradnjo oz. montažo dobavljenega materiala, zajeti morajo biti vsi stroški storitve vgradnje oz. montaže,</t>
  </si>
  <si>
    <t xml:space="preserve"> - drobni montažni material, ki je potreben za storitev vgradnje oz. montaže, zajeti morajo biti vsi stroški nabave, transporta, dostave in storitev dobave.</t>
  </si>
  <si>
    <t xml:space="preserve">Ovrednotiti je potrebno vse postavke popisa - v kolikor je pri kateri od postavk dopisano "ne nudimo" oz. je postavka neovrednotena, se šteje, da je ponudba neveljavna. </t>
  </si>
  <si>
    <t>Pri posameznih postavkah naročnik zahteva, da ponudnik izpolni rubriko Ponujamo znamka in tip : (obvezno vpisati). Ponudnik navede proizvajalca in točen model in tip materiala, ki ga ponuja in namerava dobaviti in vgraditi oz. montirati. Ponudnik mora priložiti  tehnično dokumentacijo ponujanega materiala in druga dokazila o izpolnjevanju pogojev.</t>
  </si>
  <si>
    <t>V kolikor ponudnik pri posameznih postavkah ne izpolni rubrike "ponujamo" se upošteva, da ponuja enak model in tip materiala navedenega proizvajalca v popisu!</t>
  </si>
  <si>
    <t>Vsa dela se izvajajo kadarkoli, tudi izven rednega delovnega  časa pošte ob sobotah, nedeljah in dela prostih dnevih.</t>
  </si>
  <si>
    <t>Popis tvori celoto skupaj z grafičnim in teksualnim delom načrta, zato ga je potrebno brati skupaj s celotnim načrtom (grafike, tehnična poročila)</t>
  </si>
  <si>
    <t>V posameznih postavkah je zajeto: dobava materiala, vgradnja ali montaža materiala in gradbena pomoč inštalaterjem, razen kjer je eksplicitno drugače navedeno</t>
  </si>
  <si>
    <t>Tam, kjer je v popisu opreme določen kos opisan kot določen tip ali blagovna znamka, se to razume v smislu lažjega opisa: enakovreden ali boljši.</t>
  </si>
  <si>
    <t>Ponudnik je dolžan o vsaki ugotovljeni neskladnosti med popisom in tehničnim poročilom in/ali grafičnimi prikazi obvestiti projektanta in investitorja ter zahtevati pojasnilo pred oddajo ponudbe.</t>
  </si>
  <si>
    <t>Investitor bo zagotovil delovne površine v okviru ustreznega delovnega pasu. Na odsekih, kjer bo zaradi objektivnih vzrokov (v območju bližine objektov, konfiguracije terena, nepridobljenih soglasij ipd.) delovni pas ožji od običajnega se gradnja prilagodi dejanskim razmeram na terenu.</t>
  </si>
  <si>
    <t xml:space="preserve">Vse ostale površine, ki jih bo izvajalec potreboval za gradnjo in za organizacijo gradbišč, si bo moral priskbeti sam na svoje stroške.   </t>
  </si>
  <si>
    <t>Izvajalec je dolžan izvesti vsa dela kvalitetno, v skladu s predpisi, projektom, tehničnimi pogoji za izgradnjo plinovodov in v skladu z dobro gradbeno prakso.</t>
  </si>
  <si>
    <t xml:space="preserve">Izvajalec mora omogočati stalen, prost in vzdrževan dostop za potrebe intervencije oz. vzdrževanja  </t>
  </si>
  <si>
    <t>Izkopi za jarke, kanale in jaške vključujejo odmet na rob jarka oz. na tovorno vozilo in odvoz na deponijo</t>
  </si>
  <si>
    <t>Izvajalec mora v enotnih cenah upoštevati naslednje stroške, v kolikor le-ti niso upoštevani v posebnih postavkah:</t>
  </si>
  <si>
    <t>- vse stroške za pridobitev začasnih površin za gradnjo  izven delovnega pasu (soglasja, odškodnine, itd.);</t>
  </si>
  <si>
    <t>- vse stroške v zvezi z začasnim odvozom, deponiranjem in vračanjem izkopanega materiala na mestih, kjer ga ne bo možno deponirati na gradbišču;</t>
  </si>
  <si>
    <t>- vse stroške za postavitev gradbišča, gradbiščnih objektov, ureditev začasnih deponij, tekoče vzdrževanje in odstranitev gradbišča;</t>
  </si>
  <si>
    <t>- vse stroške za sanacijo in kultiviranje površin delovnega pasu in gradbiščnih površin po odstranitvi objektov;</t>
  </si>
  <si>
    <t>- stroške za postavitev objekta s poslovnim prostorom vključno z opremo za dve delovni mesti in za skupne operativne sestanke vel. cca 20 m2 za potrebe investitorja, s tekočim vzdrževanjem in čiščenjem</t>
  </si>
  <si>
    <t>- vse stroške v zvezi s transporti po javnih poteh in cestah: morebitne odškodnine, morebitne sanacije cestišč zaradi poškodb med gradnjo itd.</t>
  </si>
  <si>
    <t>- stroške odvoza in zagotovitev odstranjevanja odpadnega gradbenega materiala skladno z zakonodajo na področju ravnanja z odpadki (odvoz na urejene deponije s taksami itd.)</t>
  </si>
  <si>
    <t>- vsi stroški za zagotavljanje varnosti in zdravja pri delu, zlasti stroške za vsa dela, ki izhajajo iz zahtev Varnostnega načrta</t>
  </si>
  <si>
    <t>- stroški odvoda meteorne vode iz gradbene jame in vode, ki se izceja iz bočnih strani izkopa, če je potrebno</t>
  </si>
  <si>
    <t>- stroški dela v kampadah zaradi oteženih geoloških razmer</t>
  </si>
  <si>
    <t>- stroški dela v nagnjenem terenu</t>
  </si>
  <si>
    <t>- stroški oteženega izkopa v mokrem terenu, izkop v vodi, prekop potokov itd.</t>
  </si>
  <si>
    <t>- stroške gradbiščne eletrične omarice z obdobnimi električnimi meritvami</t>
  </si>
  <si>
    <t>Vsa nepredvidena dela so zajeta v generalni postavki nepredvidenih del v skupni rekapitulaciji vseh sklopov projekta</t>
  </si>
  <si>
    <t xml:space="preserve">Izdelava betonskega kabelskega jaška 80x80 cm komplet z LTŽP za lahek promet z napisom TELEFON. Komplet vseh del (priprava, opaži, dobava in vgradnja betona, minimalna armatura, vgradnja pokrova ….)
</t>
  </si>
  <si>
    <t>Kabelski jašek dimenzij 1.0 x 1.0 x 1.0m z enojnim LTŽ pokrovom za lahki promet z napisom ELEKTRIKA (pokrov 60 x 60cm) Komplet vseh del (priprava, opaži, dobava in vgradnja betona, minimalna armatura, vgradnja pokrova ….)</t>
  </si>
  <si>
    <t xml:space="preserve">Kabelski jašek dimenzij 1.2 x 1.2 x 1.0 m z enojnim LTŽ pokrovom za lahki promet z napisom ELEKTRIKA (pokrov 60 x 60cm) Komplet vseh del (priprava, opaži, dobava in vgradnja betona, minimalna armatura, vgradnja pokrova ….)
</t>
  </si>
  <si>
    <t>BETONSKA DELA</t>
  </si>
  <si>
    <r>
      <t xml:space="preserve">Samo dobava, transport ter razkadalanje materiala na gradbiščno deponijo; zasipni material; kvaliteten mešan material s kamnito osnovo in primesmi zemlje.
</t>
    </r>
    <r>
      <rPr>
        <i/>
        <sz val="10"/>
        <rFont val="Calibri Light"/>
        <family val="2"/>
        <charset val="238"/>
        <scheme val="major"/>
      </rPr>
      <t>Opomba; del materiala lahko investitor zagotovi sam, zato se te količine lahko zmanjšajo.</t>
    </r>
  </si>
  <si>
    <t>Izkopi v zasipnem materialu za izvedbo raznih točkovnih elementov (temelji luči, jaški,...) s premetom na območje nasipanja skupaj s finim planiranjem dna izkopa in utrjevanjem - ocena</t>
  </si>
  <si>
    <t>Izdelava, transport in vgrajevanje kompletnega sestava terasastih tribun iz betonskih prefabrikatov. Sestav iz več tipov elementov različnih širin (70 do 160cm) in dolžin7.50, višine 30 do 45cm. Tlorisno so elementi predvideni v radijih po shemah iz načrta. Skupaj s pripravo izravnane podlage platojev s peskom.
- kakovost betona; C30/37, PV-II, XC4, XS3
- agregat;  svetel (bel) agregat deb. zrna do 15 mm
- dodatki;  proti krčenju in za samozgoščevanje
- konsistenčna stopnja S5;
- armatura; armaturo določi izvajalec prefabriciranih elementov skladno s tehnologijo izdelave prefabrikatov
- zaščitna plast; min 45mm
- obdelava površine; peskane ali fino štokane površine na vidnih ploskvah, ostale (nevidne)površine gladke brez dodatnih obcelav
Zaradi zahtevnejše geometrije je potrebno izdelati delavniško dokumentacijo, ki jo potrdi projektant arhitekture
Vključno z izdelavo testnega polja - vzorca sestave 3 tribunskih elementov širine 1m na katerih so vidne vse obdelave.
Betoni morajo zagotavljati trajno odpornost na dnevne cikle močenja s slano morsko vodo in sušenja.
V enotni postavki cene vključiti tudi kitanje vseh stikov med elementi z namenskim trajsnoelastičnim kitom UV odpornim in primernim za vplive morja.</t>
  </si>
  <si>
    <t>Izdelava, transport in vgrajevanje ploščadi za sončenje iz betonskih prefabrikatov. Ploščadi so pravokotne oblike z rezanimi vogali (H in V smer)različnih dmenzij do 280x280cm in višine do 45cm. Skupaj s pripravo izravnane podlage platojev s peskom.
- kakovost betona; C30/37, PV-II, XC4, XS3
- agregat;  svetel agregat deb. zrna do 15 mm
- dodatki;  proti krčenju in za samozgoščevanje
- konsistenčna stopnja S5;
- armatura; armaturo določi izvajalec prefabriciranih elementov skladno s tehnologijo izdelave prefabrikatov
- zaščitna plast; min 45mm
- obdelava površine; peskane ali fino štokane površine na vidnih ploskvah, ostale površine gladke
Zaradi zahtevnejše geometrije je potrebno izdelati delavniško dokumentacijo, ki jo potrdi projektant arhitekture
Vključno z izdelav vzorca na katerih so vidne vse obdelave.
Betoni morajo zagotavljati trajno odpornost na dnevne cikle močenja zs slano mosrko vodo in sušenja.
Plošče se polagajo kot samostojne oziroma v sestavih po shemah iz načrta.
V enotni postavki cene vključiti tudi kitanje vseh stikov med elementi z namenskim trajsnoelastičnim kitom UV odpornim in primernim za vplive morja.</t>
  </si>
  <si>
    <t>Izdelava, transport in vgrajevanje kompletnega sestava elementov iz ploščadi z rezi za stopnice.  Sestav iz več tipov elementov različnih širin do 160cm in dolžin do 220cm, višine do 45cm.Skupaj s pripravo izravnane podlage platojev s peskom.
- kakovost betona; C30/37, PV-II, XC4, XS3
- agregat;  svetel agregat deb. zrna do 15 mm
- dodatki;  proti krčenju in za samozgoščevanje
- konsistenčna stopnja S5;
- armatura; armaturo določi izvajalec prefabriciranih elementov skladno s tehnologijo izdelave prefabrikatov
- zaščitna plast; min 45mm
- obdelava površine; peskane ali fino štokane površine na vidnih ploskvah, ostale površine gladke
Zaradi zahtevnejše geometrije je potrebno izdelati delavniško dokumentacijo, ki jo potrdi projektant arhitekture
Vključno z izdelavo testnega polja - vzorca enega od segmentov.
Betoni morajo zagotavljati trajno odpornost na dnevne cikle močenja s slano morsko vodo in sušenja.
V enotni postavki cene vključiti tudi kitanje vseh stikov med elementi z namenskim trajsnoelastičnim kitom UV odpornim in primernim za vplive morja.</t>
  </si>
  <si>
    <t>Dobava materiala in oblikovanje platojev pod montažnimi elementi s kamnito gredo drobljenca frakcij 30/100mm.</t>
  </si>
  <si>
    <t>Izdelava, transport in vgrajevanje kompletnega sestava linijksih elementov - klopi  ob robu parkovne poti - iz betonskih prefabrikatov. Sestav iz več segmentov enotnega prereza dolžin 2.5m ali 7.5m v radijih po shemah iz načrta.
- kakovost betona; C30/37, PV-II, XC4, XS1
- agregat;  svetel agregat deb. zrna do 15 mm
- dodatki;  proti krčenju in za samozgoščevanje
- konsistenčna stopnja S5;
- armatura; armaturo določi izvajalec prefabriciranih elementov skladno s tehnologijo izdelave prefabrikatov
- zaščitna plast; min 30mm
- obdelava površine; peskane ali fino štokane površine na vidnih ploskvah, ostale površine gladke
Zaradi zahtevnejše geometrije je potrebno izdelati delavniško dokumentacijo, ki jo potrdi projektant arhitekture
Vključno z izdelavo vzorca segmenta dolžine 1m na katerih so vidne vse obdelave.
V enotni postavki cene vključiti tudi kitanje vseh stikov med elementi z namenskim trajsnoelastičnim kitom UV odpornim in primernim za vplive morja.</t>
  </si>
  <si>
    <t xml:space="preserve">grmovnice </t>
  </si>
  <si>
    <t xml:space="preserve">okrasne trave </t>
  </si>
  <si>
    <t>okrasne trave</t>
  </si>
  <si>
    <t>Vgrajevanje zasipnega materiala  z gradbiščne deponije v nasip s komprimiranjem v plasteh 40cm, meritev zbitosti na planumu CBR=15% (Ev2=ca.60Mpa)</t>
  </si>
  <si>
    <t>Dobava in vgradnja kamnite grede - drobljenca frakcij 64/100 mm s komprimiranjem celotne debeline vgrajene plastigrede s komprimiranjem v plasteh debeline 30cm, meritev na planumu Ev2=70Mpa</t>
  </si>
  <si>
    <t>Izdelava zemeljskega planuma z natančnostjo v naklonu 0,5% pred pojaganjem drenaže</t>
  </si>
  <si>
    <t>Izdelava finega zemeljskega planuma z natančnostjo  ±2cm na finalni koti pred polaganjem rastnih slojev zelenic</t>
  </si>
  <si>
    <t>Dobava in vgradnja kamnite grede - drobljenca frakcij 30/100 mm s komprimiranjem v celotni debelini vgrajene plasti. Povprečna debeline 30cm, greda se vgrajuje v naklonu. Meritev na planumu Ev2=60Mpa</t>
  </si>
  <si>
    <t xml:space="preserve">A+B+C+D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</si>
</sst>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 &quot;€&quot;"/>
    <numFmt numFmtId="165" formatCode="#,##0.00\ [$€-1]"/>
    <numFmt numFmtId="166" formatCode="_(* #,##0.00_);_(* \(#,##0.00\);_(* &quot;-&quot;??_);_(@_)"/>
    <numFmt numFmtId="167" formatCode="_-* #,##0.00\ _€_-;\-* #,##0.00\ _€_-;_-* &quot;-&quot;??\ _€_-;_-@_-"/>
    <numFmt numFmtId="168" formatCode="_-* #,##0.00\ _S_I_T_-;\-* #,##0.00\ _S_I_T_-;_-* &quot;-&quot;??\ _S_I_T_-;_-@_-"/>
  </numFmts>
  <fonts count="51" x14ac:knownFonts="1">
    <font>
      <sz val="10"/>
      <color theme="1"/>
      <name val="Calibri Light"/>
      <family val="2"/>
      <charset val="238"/>
    </font>
    <font>
      <sz val="10"/>
      <color theme="1"/>
      <name val="Calibri Light"/>
      <family val="2"/>
      <charset val="238"/>
    </font>
    <font>
      <sz val="8"/>
      <color theme="1" tint="0.499984740745262"/>
      <name val="Calibri Light"/>
      <family val="2"/>
      <charset val="238"/>
      <scheme val="major"/>
    </font>
    <font>
      <sz val="8"/>
      <color rgb="FF3333FF"/>
      <name val="Calibri Light"/>
      <family val="2"/>
      <charset val="238"/>
      <scheme val="major"/>
    </font>
    <font>
      <b/>
      <sz val="11"/>
      <name val="Calibri"/>
      <family val="2"/>
      <charset val="238"/>
      <scheme val="minor"/>
    </font>
    <font>
      <sz val="9"/>
      <color rgb="FFC00000"/>
      <name val="Calibri Light"/>
      <family val="2"/>
      <charset val="238"/>
    </font>
    <font>
      <b/>
      <i/>
      <sz val="8"/>
      <color rgb="FFC00000"/>
      <name val="Calibri"/>
      <family val="2"/>
      <charset val="238"/>
    </font>
    <font>
      <b/>
      <i/>
      <sz val="9"/>
      <color rgb="FFC00000"/>
      <name val="Calibri"/>
      <family val="2"/>
      <charset val="238"/>
    </font>
    <font>
      <sz val="10"/>
      <name val="Calibri Light"/>
      <family val="2"/>
      <charset val="238"/>
      <scheme val="major"/>
    </font>
    <font>
      <i/>
      <sz val="9"/>
      <name val="Calibri Light"/>
      <family val="2"/>
      <charset val="238"/>
      <scheme val="major"/>
    </font>
    <font>
      <b/>
      <sz val="12"/>
      <name val="Calibri"/>
      <family val="2"/>
      <charset val="238"/>
      <scheme val="minor"/>
    </font>
    <font>
      <sz val="9"/>
      <color rgb="FF7D7A4F"/>
      <name val="Calibri Light"/>
      <family val="2"/>
      <charset val="238"/>
      <scheme val="major"/>
    </font>
    <font>
      <b/>
      <sz val="9"/>
      <color rgb="FFC00000"/>
      <name val="Calibri"/>
      <family val="2"/>
      <charset val="238"/>
    </font>
    <font>
      <sz val="9"/>
      <color theme="1"/>
      <name val="Calibri Light"/>
      <family val="2"/>
      <charset val="238"/>
    </font>
    <font>
      <sz val="10"/>
      <name val="Calibri"/>
      <family val="2"/>
      <charset val="238"/>
    </font>
    <font>
      <sz val="10"/>
      <color rgb="FF3333FF"/>
      <name val="Calibri Light"/>
      <family val="2"/>
      <charset val="238"/>
      <scheme val="major"/>
    </font>
    <font>
      <i/>
      <sz val="9"/>
      <color rgb="FF3333FF"/>
      <name val="Calibri Light"/>
      <family val="2"/>
      <charset val="238"/>
      <scheme val="major"/>
    </font>
    <font>
      <b/>
      <sz val="14"/>
      <name val="Calibri"/>
      <family val="2"/>
      <charset val="238"/>
    </font>
    <font>
      <b/>
      <sz val="11"/>
      <name val="Calibri"/>
      <family val="2"/>
      <charset val="238"/>
    </font>
    <font>
      <b/>
      <sz val="12"/>
      <name val="Calibri"/>
      <family val="2"/>
      <charset val="238"/>
    </font>
    <font>
      <b/>
      <sz val="10"/>
      <name val="Calibri"/>
      <family val="2"/>
      <charset val="238"/>
    </font>
    <font>
      <sz val="11"/>
      <name val="Calibri Light"/>
      <family val="2"/>
      <charset val="238"/>
      <scheme val="major"/>
    </font>
    <font>
      <sz val="11"/>
      <name val="Calibri"/>
      <family val="2"/>
      <charset val="238"/>
      <scheme val="minor"/>
    </font>
    <font>
      <sz val="8"/>
      <name val="Calibri Light"/>
      <family val="2"/>
      <charset val="238"/>
    </font>
    <font>
      <sz val="11"/>
      <color theme="1"/>
      <name val="Calibri Light"/>
      <family val="2"/>
      <charset val="238"/>
    </font>
    <font>
      <sz val="10"/>
      <name val="Arial CE"/>
      <charset val="238"/>
    </font>
    <font>
      <sz val="11"/>
      <name val="Arial CE"/>
      <family val="2"/>
      <charset val="238"/>
    </font>
    <font>
      <b/>
      <sz val="18"/>
      <color theme="3"/>
      <name val="Calibri Light"/>
      <family val="2"/>
      <charset val="238"/>
      <scheme val="major"/>
    </font>
    <font>
      <sz val="9"/>
      <color theme="1"/>
      <name val="Calibri"/>
      <family val="2"/>
      <charset val="238"/>
    </font>
    <font>
      <sz val="10"/>
      <color theme="1"/>
      <name val="Calibri"/>
      <family val="2"/>
      <charset val="238"/>
    </font>
    <font>
      <sz val="10"/>
      <name val="Times New Roman"/>
      <family val="1"/>
      <charset val="238"/>
    </font>
    <font>
      <sz val="10"/>
      <color indexed="8"/>
      <name val="Calibri"/>
      <family val="2"/>
      <charset val="238"/>
    </font>
    <font>
      <sz val="9"/>
      <color indexed="8"/>
      <name val="Calibri"/>
      <family val="2"/>
      <charset val="238"/>
    </font>
    <font>
      <sz val="10"/>
      <name val="Arial CE"/>
    </font>
    <font>
      <sz val="10"/>
      <name val="Arial"/>
      <family val="2"/>
      <charset val="238"/>
    </font>
    <font>
      <sz val="8"/>
      <name val="Arial"/>
      <family val="2"/>
      <charset val="238"/>
    </font>
    <font>
      <b/>
      <sz val="8"/>
      <name val="Arial"/>
      <family val="2"/>
      <charset val="238"/>
    </font>
    <font>
      <sz val="8"/>
      <name val="Arial Narrow"/>
      <family val="2"/>
      <charset val="238"/>
    </font>
    <font>
      <i/>
      <sz val="7"/>
      <name val="Arial"/>
      <family val="2"/>
      <charset val="238"/>
    </font>
    <font>
      <b/>
      <sz val="8"/>
      <name val="Arial CE"/>
      <family val="2"/>
      <charset val="238"/>
    </font>
    <font>
      <sz val="11"/>
      <color theme="1"/>
      <name val="Calibri"/>
      <family val="2"/>
      <charset val="238"/>
      <scheme val="minor"/>
    </font>
    <font>
      <i/>
      <sz val="8"/>
      <color theme="1"/>
      <name val="Arial"/>
      <family val="2"/>
      <charset val="238"/>
    </font>
    <font>
      <sz val="8"/>
      <name val="Arial CE"/>
      <charset val="238"/>
    </font>
    <font>
      <b/>
      <i/>
      <sz val="8"/>
      <color theme="1"/>
      <name val="Arial"/>
      <family val="2"/>
      <charset val="238"/>
    </font>
    <font>
      <sz val="10"/>
      <color theme="1"/>
      <name val="Calibri Light"/>
      <family val="2"/>
      <charset val="238"/>
      <scheme val="major"/>
    </font>
    <font>
      <i/>
      <sz val="10"/>
      <color theme="1"/>
      <name val="Calibri Light"/>
      <family val="2"/>
      <charset val="238"/>
      <scheme val="major"/>
    </font>
    <font>
      <b/>
      <sz val="10"/>
      <name val="Calibri Light"/>
      <family val="2"/>
      <charset val="238"/>
      <scheme val="major"/>
    </font>
    <font>
      <sz val="10"/>
      <color indexed="8"/>
      <name val="Calibri Light"/>
      <family val="2"/>
      <charset val="238"/>
      <scheme val="major"/>
    </font>
    <font>
      <sz val="10"/>
      <name val="Calibri Light"/>
      <family val="2"/>
      <charset val="238"/>
    </font>
    <font>
      <sz val="11"/>
      <name val="Calibri Light"/>
      <family val="2"/>
      <charset val="238"/>
    </font>
    <font>
      <i/>
      <sz val="10"/>
      <name val="Calibri Light"/>
      <family val="2"/>
      <charset val="238"/>
      <scheme val="major"/>
    </font>
  </fonts>
  <fills count="11">
    <fill>
      <patternFill patternType="none"/>
    </fill>
    <fill>
      <patternFill patternType="gray125"/>
    </fill>
    <fill>
      <patternFill patternType="solid">
        <fgColor rgb="FFEBEBE5"/>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39997558519241921"/>
        <bgColor indexed="64"/>
      </patternFill>
    </fill>
  </fills>
  <borders count="9">
    <border>
      <left/>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bottom style="hair">
        <color auto="1"/>
      </bottom>
      <diagonal/>
    </border>
    <border>
      <left/>
      <right/>
      <top style="hair">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4">
    <xf numFmtId="0" fontId="0" fillId="0" borderId="0"/>
    <xf numFmtId="43" fontId="1" fillId="0" borderId="0" applyFont="0" applyFill="0" applyBorder="0" applyAlignment="0" applyProtection="0"/>
    <xf numFmtId="0" fontId="2" fillId="0" borderId="1">
      <alignment horizontal="left" vertical="top"/>
      <protection locked="0"/>
    </xf>
    <xf numFmtId="0" fontId="3" fillId="0" borderId="0">
      <alignment horizontal="left" wrapText="1"/>
      <protection locked="0"/>
    </xf>
    <xf numFmtId="0" fontId="4" fillId="2" borderId="2">
      <alignment horizontal="left" vertical="top" wrapText="1"/>
      <protection locked="0"/>
    </xf>
    <xf numFmtId="0" fontId="8" fillId="0" borderId="3">
      <alignment horizontal="left" vertical="top" wrapText="1"/>
      <protection locked="0"/>
    </xf>
    <xf numFmtId="0" fontId="9" fillId="0" borderId="1">
      <alignment horizontal="left" vertical="top" wrapText="1"/>
      <protection locked="0"/>
    </xf>
    <xf numFmtId="0" fontId="25" fillId="0" borderId="0"/>
    <xf numFmtId="0" fontId="27" fillId="0" borderId="0" applyNumberFormat="0" applyFill="0" applyBorder="0" applyAlignment="0" applyProtection="0"/>
    <xf numFmtId="4" fontId="28" fillId="0" borderId="0">
      <alignment horizontal="right" vertical="top"/>
    </xf>
    <xf numFmtId="4" fontId="29" fillId="0" borderId="0">
      <alignment horizontal="right" vertical="top" wrapText="1"/>
    </xf>
    <xf numFmtId="0" fontId="30" fillId="0" borderId="0"/>
    <xf numFmtId="4" fontId="29" fillId="0" borderId="0">
      <alignment horizontal="left" vertical="top" wrapText="1"/>
    </xf>
    <xf numFmtId="4" fontId="31" fillId="0" borderId="0">
      <alignment horizontal="right" vertical="top" wrapText="1"/>
    </xf>
    <xf numFmtId="4" fontId="32" fillId="0" borderId="0">
      <alignment horizontal="right" vertical="top"/>
    </xf>
    <xf numFmtId="4" fontId="29" fillId="0" borderId="0">
      <alignment horizontal="left" vertical="top" wrapText="1"/>
    </xf>
    <xf numFmtId="4" fontId="29" fillId="0" borderId="0">
      <alignment horizontal="right" vertical="top" wrapText="1"/>
    </xf>
    <xf numFmtId="4" fontId="28" fillId="0" borderId="0">
      <alignment horizontal="right" vertical="top"/>
    </xf>
    <xf numFmtId="0" fontId="18" fillId="3" borderId="0" applyNumberFormat="0" applyBorder="0" applyProtection="0">
      <alignment horizontal="left" vertical="top"/>
    </xf>
    <xf numFmtId="0" fontId="35" fillId="0" borderId="0">
      <alignment horizontal="left" vertical="top" wrapText="1"/>
    </xf>
    <xf numFmtId="0" fontId="40" fillId="0" borderId="0"/>
    <xf numFmtId="0" fontId="34" fillId="0" borderId="0"/>
    <xf numFmtId="167" fontId="40" fillId="0" borderId="0" applyFont="0" applyFill="0" applyBorder="0" applyAlignment="0" applyProtection="0"/>
    <xf numFmtId="168" fontId="25" fillId="0" borderId="0" applyFont="0" applyFill="0" applyBorder="0" applyAlignment="0" applyProtection="0"/>
  </cellStyleXfs>
  <cellXfs count="153">
    <xf numFmtId="0" fontId="0" fillId="0" borderId="0" xfId="0"/>
    <xf numFmtId="0" fontId="2" fillId="0" borderId="1" xfId="2">
      <alignment horizontal="left" vertical="top"/>
      <protection locked="0"/>
    </xf>
    <xf numFmtId="164" fontId="2" fillId="0" borderId="1" xfId="2" applyNumberFormat="1">
      <alignment horizontal="left" vertical="top"/>
      <protection locked="0"/>
    </xf>
    <xf numFmtId="0" fontId="3" fillId="0" borderId="0" xfId="3">
      <alignment horizontal="left" wrapText="1"/>
      <protection locked="0"/>
    </xf>
    <xf numFmtId="164" fontId="0" fillId="0" borderId="0" xfId="0" applyNumberFormat="1"/>
    <xf numFmtId="164" fontId="0" fillId="0" borderId="0" xfId="0" applyNumberFormat="1" applyAlignment="1">
      <alignment horizontal="left"/>
    </xf>
    <xf numFmtId="0" fontId="4" fillId="2" borderId="2" xfId="4">
      <alignment horizontal="left" vertical="top" wrapText="1"/>
      <protection locked="0"/>
    </xf>
    <xf numFmtId="164" fontId="4" fillId="2" borderId="2" xfId="4" applyNumberFormat="1">
      <alignment horizontal="left" vertical="top" wrapText="1"/>
      <protection locked="0"/>
    </xf>
    <xf numFmtId="0" fontId="5" fillId="0" borderId="0" xfId="0" applyFont="1"/>
    <xf numFmtId="0" fontId="6" fillId="0" borderId="0" xfId="0" applyFont="1"/>
    <xf numFmtId="0" fontId="7" fillId="0" borderId="0" xfId="0" applyFont="1"/>
    <xf numFmtId="164" fontId="5" fillId="0" borderId="0" xfId="0" applyNumberFormat="1" applyFont="1"/>
    <xf numFmtId="164" fontId="5" fillId="0" borderId="0" xfId="0" applyNumberFormat="1" applyFont="1" applyAlignment="1">
      <alignment horizontal="left"/>
    </xf>
    <xf numFmtId="0" fontId="8" fillId="0" borderId="3" xfId="5">
      <alignment horizontal="left" vertical="top" wrapText="1"/>
      <protection locked="0"/>
    </xf>
    <xf numFmtId="164" fontId="8" fillId="0" borderId="3" xfId="5" applyNumberFormat="1">
      <alignment horizontal="left" vertical="top" wrapText="1"/>
      <protection locked="0"/>
    </xf>
    <xf numFmtId="0" fontId="9" fillId="0" borderId="1" xfId="6">
      <alignment horizontal="left" vertical="top" wrapText="1"/>
      <protection locked="0"/>
    </xf>
    <xf numFmtId="164" fontId="9" fillId="0" borderId="1" xfId="6" applyNumberFormat="1">
      <alignment horizontal="left" vertical="top" wrapText="1"/>
      <protection locked="0"/>
    </xf>
    <xf numFmtId="0" fontId="0" fillId="0" borderId="0" xfId="0" applyAlignment="1">
      <alignment horizontal="right"/>
    </xf>
    <xf numFmtId="2" fontId="2" fillId="0" borderId="1" xfId="2" applyNumberFormat="1">
      <alignment horizontal="left" vertical="top"/>
      <protection locked="0"/>
    </xf>
    <xf numFmtId="164" fontId="2" fillId="0" borderId="1" xfId="2" applyNumberFormat="1" applyAlignment="1">
      <alignment horizontal="left" vertical="top" wrapText="1"/>
      <protection locked="0"/>
    </xf>
    <xf numFmtId="0" fontId="10" fillId="2" borderId="2" xfId="4" applyFont="1">
      <alignment horizontal="left" vertical="top" wrapText="1"/>
      <protection locked="0"/>
    </xf>
    <xf numFmtId="2" fontId="10" fillId="2" borderId="2" xfId="4" applyNumberFormat="1" applyFont="1">
      <alignment horizontal="left" vertical="top" wrapText="1"/>
      <protection locked="0"/>
    </xf>
    <xf numFmtId="164" fontId="10" fillId="2" borderId="2" xfId="4" applyNumberFormat="1" applyFont="1">
      <alignment horizontal="left" vertical="top" wrapText="1"/>
      <protection locked="0"/>
    </xf>
    <xf numFmtId="0" fontId="11" fillId="0" borderId="3" xfId="2" applyFont="1" applyBorder="1">
      <alignment horizontal="left" vertical="top"/>
      <protection locked="0"/>
    </xf>
    <xf numFmtId="0" fontId="6" fillId="0" borderId="3" xfId="0" applyFont="1" applyBorder="1"/>
    <xf numFmtId="0" fontId="12" fillId="0" borderId="3" xfId="0" applyFont="1" applyBorder="1"/>
    <xf numFmtId="2" fontId="13" fillId="0" borderId="3" xfId="0" applyNumberFormat="1" applyFont="1" applyBorder="1"/>
    <xf numFmtId="164" fontId="11" fillId="0" borderId="3" xfId="2" applyNumberFormat="1" applyFont="1" applyBorder="1">
      <alignment horizontal="left" vertical="top"/>
      <protection locked="0"/>
    </xf>
    <xf numFmtId="164" fontId="11" fillId="0" borderId="3" xfId="2" applyNumberFormat="1" applyFont="1" applyBorder="1" applyAlignment="1">
      <alignment horizontal="left" vertical="top" wrapText="1"/>
      <protection locked="0"/>
    </xf>
    <xf numFmtId="0" fontId="2" fillId="0" borderId="4" xfId="2" applyBorder="1">
      <alignment horizontal="left" vertical="top"/>
      <protection locked="0"/>
    </xf>
    <xf numFmtId="2" fontId="2" fillId="0" borderId="4" xfId="2" applyNumberFormat="1" applyBorder="1">
      <alignment horizontal="left" vertical="top"/>
      <protection locked="0"/>
    </xf>
    <xf numFmtId="164" fontId="2" fillId="0" borderId="4" xfId="2" applyNumberFormat="1" applyBorder="1">
      <alignment horizontal="left" vertical="top"/>
      <protection locked="0"/>
    </xf>
    <xf numFmtId="164" fontId="2" fillId="0" borderId="4" xfId="2" applyNumberFormat="1" applyBorder="1" applyAlignment="1">
      <alignment horizontal="left" vertical="top" wrapText="1"/>
      <protection locked="0"/>
    </xf>
    <xf numFmtId="2" fontId="0" fillId="0" borderId="0" xfId="0" applyNumberFormat="1"/>
    <xf numFmtId="2" fontId="4" fillId="2" borderId="2" xfId="4" applyNumberFormat="1">
      <alignment horizontal="left" vertical="top" wrapText="1"/>
      <protection locked="0"/>
    </xf>
    <xf numFmtId="0" fontId="13" fillId="0" borderId="0" xfId="0" applyFont="1"/>
    <xf numFmtId="2" fontId="13" fillId="0" borderId="0" xfId="0" applyNumberFormat="1" applyFont="1"/>
    <xf numFmtId="164" fontId="13" fillId="0" borderId="0" xfId="0" applyNumberFormat="1" applyFont="1"/>
    <xf numFmtId="164" fontId="13" fillId="0" borderId="0" xfId="0" applyNumberFormat="1" applyFont="1" applyAlignment="1">
      <alignment horizontal="left"/>
    </xf>
    <xf numFmtId="2" fontId="9" fillId="0" borderId="1" xfId="6" applyNumberFormat="1">
      <alignment horizontal="left" vertical="top" wrapText="1"/>
      <protection locked="0"/>
    </xf>
    <xf numFmtId="2" fontId="8" fillId="0" borderId="3" xfId="5" applyNumberFormat="1">
      <alignment horizontal="left" vertical="top" wrapText="1"/>
      <protection locked="0"/>
    </xf>
    <xf numFmtId="2" fontId="5" fillId="0" borderId="0" xfId="0" applyNumberFormat="1" applyFont="1"/>
    <xf numFmtId="0" fontId="14" fillId="0" borderId="0" xfId="0" applyFont="1" applyAlignment="1">
      <alignment horizontal="left"/>
    </xf>
    <xf numFmtId="2" fontId="14" fillId="0" borderId="0" xfId="1" applyNumberFormat="1" applyFont="1" applyFill="1" applyBorder="1" applyAlignment="1" applyProtection="1">
      <alignment horizontal="left"/>
    </xf>
    <xf numFmtId="164" fontId="14" fillId="0" borderId="0" xfId="1" applyNumberFormat="1" applyFont="1" applyFill="1" applyBorder="1" applyAlignment="1" applyProtection="1">
      <alignment horizontal="left"/>
    </xf>
    <xf numFmtId="0" fontId="0" fillId="0" borderId="0" xfId="0" applyAlignment="1">
      <alignment wrapText="1"/>
    </xf>
    <xf numFmtId="0" fontId="15" fillId="0" borderId="3" xfId="5" applyFont="1">
      <alignment horizontal="left" vertical="top" wrapText="1"/>
      <protection locked="0"/>
    </xf>
    <xf numFmtId="164" fontId="15" fillId="0" borderId="3" xfId="5" applyNumberFormat="1" applyFont="1">
      <alignment horizontal="left" vertical="top" wrapText="1"/>
      <protection locked="0"/>
    </xf>
    <xf numFmtId="0" fontId="16" fillId="0" borderId="1" xfId="6" applyFont="1">
      <alignment horizontal="left" vertical="top" wrapText="1"/>
      <protection locked="0"/>
    </xf>
    <xf numFmtId="2" fontId="16" fillId="0" borderId="1" xfId="6" applyNumberFormat="1" applyFont="1">
      <alignment horizontal="left" vertical="top" wrapText="1"/>
      <protection locked="0"/>
    </xf>
    <xf numFmtId="164" fontId="16" fillId="0" borderId="1" xfId="6" applyNumberFormat="1" applyFont="1">
      <alignment horizontal="left" vertical="top" wrapText="1"/>
      <protection locked="0"/>
    </xf>
    <xf numFmtId="0" fontId="2" fillId="0" borderId="0" xfId="2" applyBorder="1">
      <alignment horizontal="left" vertical="top"/>
      <protection locked="0"/>
    </xf>
    <xf numFmtId="0" fontId="17"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applyAlignment="1">
      <alignment horizontal="left"/>
    </xf>
    <xf numFmtId="0" fontId="0" fillId="0" borderId="0" xfId="0" applyFont="1" applyAlignment="1">
      <alignment horizontal="left"/>
    </xf>
    <xf numFmtId="164" fontId="24" fillId="0" borderId="0" xfId="0" applyNumberFormat="1" applyFont="1"/>
    <xf numFmtId="0" fontId="24" fillId="0" borderId="0" xfId="0" applyFont="1"/>
    <xf numFmtId="0" fontId="21" fillId="0" borderId="1" xfId="5" applyFont="1" applyFill="1" applyBorder="1" applyAlignment="1">
      <alignment horizontal="left" vertical="top" wrapText="1"/>
      <protection locked="0"/>
    </xf>
    <xf numFmtId="0" fontId="21" fillId="0" borderId="1" xfId="5" applyFont="1" applyFill="1" applyBorder="1">
      <alignment horizontal="left" vertical="top" wrapText="1"/>
      <protection locked="0"/>
    </xf>
    <xf numFmtId="164" fontId="21" fillId="0" borderId="1" xfId="5" applyNumberFormat="1" applyFont="1" applyFill="1" applyBorder="1">
      <alignment horizontal="left" vertical="top" wrapText="1"/>
      <protection locked="0"/>
    </xf>
    <xf numFmtId="0" fontId="22" fillId="0" borderId="1" xfId="4" applyFont="1" applyFill="1" applyBorder="1" applyAlignment="1">
      <alignment horizontal="left" vertical="top" wrapText="1"/>
      <protection locked="0"/>
    </xf>
    <xf numFmtId="0" fontId="22" fillId="0" borderId="1" xfId="4" applyFont="1" applyFill="1" applyBorder="1">
      <alignment horizontal="left" vertical="top" wrapText="1"/>
      <protection locked="0"/>
    </xf>
    <xf numFmtId="9" fontId="22" fillId="0" borderId="1" xfId="4" applyNumberFormat="1" applyFont="1" applyFill="1" applyBorder="1">
      <alignment horizontal="left" vertical="top" wrapText="1"/>
      <protection locked="0"/>
    </xf>
    <xf numFmtId="164" fontId="22" fillId="0" borderId="1" xfId="4" applyNumberFormat="1" applyFont="1" applyFill="1" applyBorder="1">
      <alignment horizontal="left" vertical="top" wrapText="1"/>
      <protection locked="0"/>
    </xf>
    <xf numFmtId="0" fontId="21" fillId="0" borderId="6" xfId="5" applyFont="1" applyFill="1" applyBorder="1" applyAlignment="1">
      <alignment horizontal="left" vertical="top" wrapText="1"/>
      <protection locked="0"/>
    </xf>
    <xf numFmtId="0" fontId="21" fillId="0" borderId="6" xfId="5" applyFont="1" applyFill="1" applyBorder="1">
      <alignment horizontal="left" vertical="top" wrapText="1"/>
      <protection locked="0"/>
    </xf>
    <xf numFmtId="164" fontId="21" fillId="0" borderId="6" xfId="5" applyNumberFormat="1" applyFont="1" applyFill="1" applyBorder="1">
      <alignment horizontal="left" vertical="top" wrapText="1"/>
      <protection locked="0"/>
    </xf>
    <xf numFmtId="2" fontId="3" fillId="0" borderId="0" xfId="3" applyNumberFormat="1">
      <alignment horizontal="left" wrapText="1"/>
      <protection locked="0"/>
    </xf>
    <xf numFmtId="0" fontId="8" fillId="0" borderId="3" xfId="5" applyFill="1">
      <alignment horizontal="left" vertical="top" wrapText="1"/>
      <protection locked="0"/>
    </xf>
    <xf numFmtId="164" fontId="8" fillId="0" borderId="3" xfId="5" applyNumberFormat="1" applyFill="1">
      <alignment horizontal="left" vertical="top" wrapText="1"/>
      <protection locked="0"/>
    </xf>
    <xf numFmtId="165" fontId="26" fillId="0" borderId="0" xfId="7" applyNumberFormat="1" applyFont="1"/>
    <xf numFmtId="0" fontId="3" fillId="0" borderId="0" xfId="3" applyFill="1">
      <alignment horizontal="left" wrapText="1"/>
      <protection locked="0"/>
    </xf>
    <xf numFmtId="0" fontId="9" fillId="0" borderId="1" xfId="6" applyFill="1">
      <alignment horizontal="left" vertical="top" wrapText="1"/>
      <protection locked="0"/>
    </xf>
    <xf numFmtId="164" fontId="9" fillId="0" borderId="1" xfId="6" applyNumberFormat="1" applyFill="1">
      <alignment horizontal="left" vertical="top" wrapText="1"/>
      <protection locked="0"/>
    </xf>
    <xf numFmtId="0" fontId="35" fillId="0" borderId="0" xfId="19">
      <alignment horizontal="left" vertical="top" wrapText="1"/>
    </xf>
    <xf numFmtId="164" fontId="35" fillId="0" borderId="0" xfId="19" applyNumberFormat="1">
      <alignment horizontal="left" vertical="top" wrapText="1"/>
    </xf>
    <xf numFmtId="0" fontId="36" fillId="0" borderId="0" xfId="19" applyFont="1">
      <alignment horizontal="left" vertical="top" wrapText="1"/>
    </xf>
    <xf numFmtId="1" fontId="35" fillId="0" borderId="0" xfId="19" applyNumberFormat="1">
      <alignment horizontal="left" vertical="top" wrapText="1"/>
    </xf>
    <xf numFmtId="164" fontId="37" fillId="0" borderId="0" xfId="19" applyNumberFormat="1" applyFont="1">
      <alignment horizontal="left" vertical="top" wrapText="1"/>
    </xf>
    <xf numFmtId="0" fontId="37" fillId="0" borderId="0" xfId="19" applyFont="1">
      <alignment horizontal="left" vertical="top" wrapText="1"/>
    </xf>
    <xf numFmtId="0" fontId="39" fillId="4" borderId="0" xfId="19" applyFont="1" applyFill="1" applyProtection="1">
      <alignment horizontal="left" vertical="top" wrapText="1"/>
      <protection locked="0"/>
    </xf>
    <xf numFmtId="0" fontId="39" fillId="4" borderId="0" xfId="19" applyFont="1" applyFill="1" applyAlignment="1">
      <alignment horizontal="center"/>
    </xf>
    <xf numFmtId="1" fontId="39" fillId="4" borderId="0" xfId="19" applyNumberFormat="1" applyFont="1" applyFill="1" applyAlignment="1">
      <alignment horizontal="center"/>
    </xf>
    <xf numFmtId="164" fontId="39" fillId="4" borderId="0" xfId="19" applyNumberFormat="1" applyFont="1" applyFill="1" applyAlignment="1">
      <alignment horizontal="center"/>
    </xf>
    <xf numFmtId="0" fontId="37" fillId="4" borderId="0" xfId="19" applyFont="1" applyFill="1">
      <alignment horizontal="left" vertical="top" wrapText="1"/>
    </xf>
    <xf numFmtId="0" fontId="42" fillId="0" borderId="0" xfId="19" applyFont="1">
      <alignment horizontal="left" vertical="top" wrapText="1"/>
    </xf>
    <xf numFmtId="1" fontId="37" fillId="0" borderId="0" xfId="19" applyNumberFormat="1" applyFont="1">
      <alignment horizontal="left" vertical="top" wrapText="1"/>
    </xf>
    <xf numFmtId="4" fontId="35" fillId="0" borderId="0" xfId="23" applyNumberFormat="1" applyFont="1" applyBorder="1" applyAlignment="1" applyProtection="1">
      <alignment horizontal="center"/>
    </xf>
    <xf numFmtId="4" fontId="35" fillId="0" borderId="0" xfId="23" applyNumberFormat="1" applyFont="1" applyBorder="1" applyAlignment="1" applyProtection="1">
      <alignment horizontal="center"/>
      <protection locked="0"/>
    </xf>
    <xf numFmtId="4" fontId="35" fillId="0" borderId="0" xfId="19" applyNumberFormat="1" applyAlignment="1">
      <alignment horizontal="center"/>
    </xf>
    <xf numFmtId="49" fontId="36" fillId="0" borderId="0" xfId="19" applyNumberFormat="1" applyFont="1" applyAlignment="1">
      <alignment horizontal="left" vertical="top"/>
    </xf>
    <xf numFmtId="0" fontId="41" fillId="0" borderId="0" xfId="20" applyFont="1"/>
    <xf numFmtId="0" fontId="43" fillId="0" borderId="0" xfId="20" applyFont="1"/>
    <xf numFmtId="0" fontId="45" fillId="0" borderId="0" xfId="20" applyFont="1" applyAlignment="1">
      <alignment horizontal="left" vertical="top"/>
    </xf>
    <xf numFmtId="0" fontId="45" fillId="0" borderId="0" xfId="20" applyFont="1" applyAlignment="1">
      <alignment vertical="top"/>
    </xf>
    <xf numFmtId="4" fontId="45" fillId="0" borderId="0" xfId="22" applyNumberFormat="1" applyFont="1" applyAlignment="1">
      <alignment vertical="top"/>
    </xf>
    <xf numFmtId="164" fontId="45" fillId="0" borderId="0" xfId="20" applyNumberFormat="1" applyFont="1"/>
    <xf numFmtId="164" fontId="45" fillId="0" borderId="0" xfId="20" applyNumberFormat="1" applyFont="1" applyAlignment="1">
      <alignment vertical="top"/>
    </xf>
    <xf numFmtId="0" fontId="8" fillId="0" borderId="0" xfId="19" applyFont="1">
      <alignment horizontal="left" vertical="top" wrapText="1"/>
    </xf>
    <xf numFmtId="1" fontId="8" fillId="0" borderId="0" xfId="19" applyNumberFormat="1" applyFont="1">
      <alignment horizontal="left" vertical="top" wrapText="1"/>
    </xf>
    <xf numFmtId="164" fontId="8" fillId="0" borderId="0" xfId="23" applyNumberFormat="1" applyFont="1"/>
    <xf numFmtId="164" fontId="8" fillId="0" borderId="0" xfId="19" applyNumberFormat="1" applyFont="1" applyAlignment="1">
      <alignment horizontal="center"/>
    </xf>
    <xf numFmtId="164" fontId="8" fillId="0" borderId="0" xfId="19" applyNumberFormat="1" applyFont="1">
      <alignment horizontal="left" vertical="top" wrapText="1"/>
    </xf>
    <xf numFmtId="0" fontId="8" fillId="0" borderId="0" xfId="19" applyFont="1" applyAlignment="1">
      <alignment horizontal="left" vertical="top"/>
    </xf>
    <xf numFmtId="0" fontId="46" fillId="0" borderId="0" xfId="19" applyFont="1" applyAlignment="1">
      <alignment vertical="top" wrapText="1"/>
    </xf>
    <xf numFmtId="0" fontId="8" fillId="0" borderId="0" xfId="19" applyFont="1" applyAlignment="1">
      <alignment horizontal="center"/>
    </xf>
    <xf numFmtId="164" fontId="8" fillId="0" borderId="0" xfId="23" applyNumberFormat="1" applyFont="1" applyBorder="1" applyAlignment="1" applyProtection="1">
      <alignment horizontal="center"/>
      <protection locked="0"/>
    </xf>
    <xf numFmtId="0" fontId="8" fillId="0" borderId="0" xfId="19" applyNumberFormat="1" applyFont="1">
      <alignment horizontal="left" vertical="top" wrapText="1"/>
    </xf>
    <xf numFmtId="0" fontId="9" fillId="0" borderId="0" xfId="21" applyFont="1" applyAlignment="1" applyProtection="1">
      <alignment horizontal="left" vertical="top" wrapText="1"/>
      <protection locked="0"/>
    </xf>
    <xf numFmtId="0" fontId="10" fillId="0" borderId="0" xfId="19" applyFont="1" applyAlignment="1">
      <alignment horizontal="left" vertical="top"/>
    </xf>
    <xf numFmtId="0" fontId="4" fillId="5" borderId="0" xfId="19" applyFont="1" applyFill="1" applyAlignment="1">
      <alignment horizontal="left"/>
    </xf>
    <xf numFmtId="0" fontId="4" fillId="5" borderId="0" xfId="19" applyFont="1" applyFill="1">
      <alignment horizontal="left" vertical="top" wrapText="1"/>
    </xf>
    <xf numFmtId="0" fontId="4" fillId="5" borderId="0" xfId="19" applyFont="1" applyFill="1" applyAlignment="1">
      <alignment horizontal="center"/>
    </xf>
    <xf numFmtId="1" fontId="4" fillId="5" borderId="0" xfId="19" applyNumberFormat="1" applyFont="1" applyFill="1">
      <alignment horizontal="left" vertical="top" wrapText="1"/>
    </xf>
    <xf numFmtId="164" fontId="4" fillId="5" borderId="0" xfId="23" applyNumberFormat="1" applyFont="1" applyFill="1" applyAlignment="1">
      <alignment horizontal="right" vertical="center"/>
    </xf>
    <xf numFmtId="164" fontId="4" fillId="5" borderId="0" xfId="19" applyNumberFormat="1" applyFont="1" applyFill="1">
      <alignment horizontal="left" vertical="top" wrapText="1"/>
    </xf>
    <xf numFmtId="0" fontId="38" fillId="6" borderId="7" xfId="19" applyFont="1" applyFill="1" applyBorder="1" applyAlignment="1" applyProtection="1">
      <alignment horizontal="left" vertical="center" wrapText="1"/>
      <protection locked="0"/>
    </xf>
    <xf numFmtId="0" fontId="38" fillId="6" borderId="1" xfId="19" applyFont="1" applyFill="1" applyBorder="1" applyAlignment="1">
      <alignment horizontal="left" vertical="center"/>
    </xf>
    <xf numFmtId="1" fontId="38" fillId="6" borderId="1" xfId="19" applyNumberFormat="1" applyFont="1" applyFill="1" applyBorder="1" applyAlignment="1">
      <alignment horizontal="left" vertical="center"/>
    </xf>
    <xf numFmtId="164" fontId="38" fillId="6" borderId="1" xfId="19" applyNumberFormat="1" applyFont="1" applyFill="1" applyBorder="1" applyAlignment="1">
      <alignment horizontal="left" vertical="center"/>
    </xf>
    <xf numFmtId="164" fontId="38" fillId="6" borderId="8" xfId="19" applyNumberFormat="1" applyFont="1" applyFill="1" applyBorder="1" applyAlignment="1">
      <alignment horizontal="left" vertical="center"/>
    </xf>
    <xf numFmtId="0" fontId="48" fillId="0" borderId="0" xfId="0" applyFont="1" applyAlignment="1">
      <alignment horizontal="left"/>
    </xf>
    <xf numFmtId="0" fontId="48" fillId="0" borderId="0" xfId="0" applyFont="1"/>
    <xf numFmtId="0" fontId="49" fillId="0" borderId="0" xfId="0" applyFont="1"/>
    <xf numFmtId="0" fontId="49" fillId="0" borderId="1" xfId="0" applyFont="1" applyBorder="1" applyAlignment="1">
      <alignment horizontal="left"/>
    </xf>
    <xf numFmtId="0" fontId="49" fillId="0" borderId="1" xfId="0" applyFont="1" applyBorder="1"/>
    <xf numFmtId="4" fontId="49" fillId="0" borderId="1" xfId="0" applyNumberFormat="1" applyFont="1" applyBorder="1" applyAlignment="1">
      <alignment horizontal="left"/>
    </xf>
    <xf numFmtId="0" fontId="4" fillId="0" borderId="1" xfId="4" applyFont="1" applyFill="1" applyBorder="1" applyAlignment="1">
      <alignment horizontal="left" vertical="top" wrapText="1"/>
      <protection locked="0"/>
    </xf>
    <xf numFmtId="0" fontId="4" fillId="0" borderId="1" xfId="4" applyFont="1" applyFill="1" applyBorder="1">
      <alignment horizontal="left" vertical="top" wrapText="1"/>
      <protection locked="0"/>
    </xf>
    <xf numFmtId="164" fontId="4" fillId="0" borderId="1" xfId="4" applyNumberFormat="1" applyFont="1" applyFill="1" applyBorder="1">
      <alignment horizontal="left" vertical="top" wrapText="1"/>
      <protection locked="0"/>
    </xf>
    <xf numFmtId="0" fontId="49" fillId="0" borderId="1" xfId="0" applyFont="1" applyFill="1" applyBorder="1" applyAlignment="1">
      <alignment horizontal="left"/>
    </xf>
    <xf numFmtId="0" fontId="49" fillId="0" borderId="1" xfId="0" applyFont="1" applyFill="1" applyBorder="1"/>
    <xf numFmtId="9" fontId="49" fillId="0" borderId="1" xfId="0" applyNumberFormat="1" applyFont="1" applyFill="1" applyBorder="1" applyAlignment="1">
      <alignment horizontal="left"/>
    </xf>
    <xf numFmtId="164" fontId="49" fillId="0" borderId="1" xfId="0" applyNumberFormat="1" applyFont="1" applyFill="1" applyBorder="1" applyAlignment="1">
      <alignment horizontal="left"/>
    </xf>
    <xf numFmtId="0" fontId="18" fillId="0" borderId="1" xfId="0" applyFont="1" applyFill="1" applyBorder="1" applyAlignment="1">
      <alignment horizontal="left"/>
    </xf>
    <xf numFmtId="164" fontId="18" fillId="0" borderId="1" xfId="0" applyNumberFormat="1" applyFont="1" applyFill="1" applyBorder="1" applyAlignment="1">
      <alignment horizontal="left"/>
    </xf>
    <xf numFmtId="0" fontId="4" fillId="7" borderId="5" xfId="4" applyFont="1" applyFill="1" applyBorder="1" applyAlignment="1">
      <alignment horizontal="left" vertical="top" wrapText="1"/>
      <protection locked="0"/>
    </xf>
    <xf numFmtId="0" fontId="4" fillId="7" borderId="5" xfId="4" applyFont="1" applyFill="1" applyBorder="1">
      <alignment horizontal="left" vertical="top" wrapText="1"/>
      <protection locked="0"/>
    </xf>
    <xf numFmtId="164" fontId="4" fillId="7" borderId="5" xfId="4" applyNumberFormat="1" applyFont="1" applyFill="1" applyBorder="1">
      <alignment horizontal="left" vertical="top" wrapText="1"/>
      <protection locked="0"/>
    </xf>
    <xf numFmtId="0" fontId="4" fillId="8" borderId="5" xfId="4" applyFont="1" applyFill="1" applyBorder="1" applyAlignment="1">
      <alignment horizontal="left" vertical="top" wrapText="1"/>
      <protection locked="0"/>
    </xf>
    <xf numFmtId="0" fontId="4" fillId="8" borderId="5" xfId="4" applyFont="1" applyFill="1" applyBorder="1">
      <alignment horizontal="left" vertical="top" wrapText="1"/>
      <protection locked="0"/>
    </xf>
    <xf numFmtId="164" fontId="4" fillId="8" borderId="5" xfId="4" applyNumberFormat="1" applyFont="1" applyFill="1" applyBorder="1">
      <alignment horizontal="left" vertical="top" wrapText="1"/>
      <protection locked="0"/>
    </xf>
    <xf numFmtId="0" fontId="4" fillId="9" borderId="5" xfId="4" applyFont="1" applyFill="1" applyBorder="1" applyAlignment="1">
      <alignment horizontal="left" vertical="top" wrapText="1"/>
      <protection locked="0"/>
    </xf>
    <xf numFmtId="0" fontId="4" fillId="9" borderId="5" xfId="4" applyFont="1" applyFill="1" applyBorder="1">
      <alignment horizontal="left" vertical="top" wrapText="1"/>
      <protection locked="0"/>
    </xf>
    <xf numFmtId="164" fontId="4" fillId="9" borderId="5" xfId="4" applyNumberFormat="1" applyFont="1" applyFill="1" applyBorder="1">
      <alignment horizontal="left" vertical="top" wrapText="1"/>
      <protection locked="0"/>
    </xf>
    <xf numFmtId="0" fontId="4" fillId="10" borderId="5" xfId="4" applyFont="1" applyFill="1" applyBorder="1" applyAlignment="1">
      <alignment horizontal="left" vertical="top" wrapText="1"/>
      <protection locked="0"/>
    </xf>
    <xf numFmtId="0" fontId="4" fillId="10" borderId="5" xfId="4" applyFont="1" applyFill="1" applyBorder="1">
      <alignment horizontal="left" vertical="top" wrapText="1"/>
      <protection locked="0"/>
    </xf>
    <xf numFmtId="164" fontId="4" fillId="10" borderId="5" xfId="4" applyNumberFormat="1" applyFont="1" applyFill="1" applyBorder="1">
      <alignment horizontal="left" vertical="top" wrapText="1"/>
      <protection locked="0"/>
    </xf>
    <xf numFmtId="0" fontId="36" fillId="0" borderId="0" xfId="0" applyFont="1" applyAlignment="1">
      <alignment horizontal="left" vertical="top" wrapText="1"/>
    </xf>
    <xf numFmtId="49" fontId="34" fillId="0" borderId="0" xfId="0" applyNumberFormat="1" applyFont="1" applyAlignment="1">
      <alignment vertical="top" wrapText="1"/>
    </xf>
    <xf numFmtId="0" fontId="0" fillId="0" borderId="0" xfId="0" applyAlignment="1">
      <alignment horizontal="left" vertical="top" wrapText="1"/>
    </xf>
  </cellXfs>
  <cellStyles count="24">
    <cellStyle name="ACMA 1" xfId="5"/>
    <cellStyle name="ACMA 2" xfId="6"/>
    <cellStyle name="ACMA 3" xfId="2"/>
    <cellStyle name="ACMA 4" xfId="4"/>
    <cellStyle name="ACMA 5" xfId="3"/>
    <cellStyle name="Comma" xfId="1" builtinId="3"/>
    <cellStyle name="Desno" xfId="10"/>
    <cellStyle name="Desno 2" xfId="13"/>
    <cellStyle name="Desno 2 2" xfId="16"/>
    <cellStyle name="Izračuni" xfId="9"/>
    <cellStyle name="Izračuni 2" xfId="14"/>
    <cellStyle name="Izračuni 2 2" xfId="17"/>
    <cellStyle name="Naslov 5" xfId="8"/>
    <cellStyle name="Naslov 6" xfId="18"/>
    <cellStyle name="Navadno 14" xfId="15"/>
    <cellStyle name="Navadno 2" xfId="7"/>
    <cellStyle name="Navadno 2 2" xfId="11"/>
    <cellStyle name="Navadno 2 3" xfId="20"/>
    <cellStyle name="Navadno 3" xfId="12"/>
    <cellStyle name="Navadno 4" xfId="19"/>
    <cellStyle name="Navadno_CATV" xfId="21"/>
    <cellStyle name="Normal" xfId="0" builtinId="0"/>
    <cellStyle name="Vejica 2" xfId="23"/>
    <cellStyle name="Vejica 3" xfId="22"/>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JAN2015\Users\Users\Marjan\Downloads\Popis%20Sabiana%20Kaloriferj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NSS\Pinss\10_Arhiv\Arhiv_2012\12-10-07%20&#352;C_Tolmin\12-10-07-1-PZI\121007-1-Popis\121007-1_PZI-M51_TELOVADN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Atlas"/>
      <sheetName val="Helios"/>
      <sheetName val="AIX"/>
      <sheetName val="Janus"/>
      <sheetName val="Atlas STP"/>
      <sheetName val="Comfort"/>
      <sheetName val="Polaris"/>
      <sheetName val="Elegant ECM"/>
      <sheetName val="Atlas ECM"/>
      <sheetName val="Podatk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5">
          <cell r="A45" t="str">
            <v>46F23</v>
          </cell>
          <cell r="B45">
            <v>2200</v>
          </cell>
          <cell r="C45">
            <v>1500</v>
          </cell>
          <cell r="D45">
            <v>59</v>
          </cell>
          <cell r="E45">
            <v>51</v>
          </cell>
          <cell r="F45">
            <v>20.399999999999999</v>
          </cell>
          <cell r="G45">
            <v>16.100000000000001</v>
          </cell>
          <cell r="H45">
            <v>5.3</v>
          </cell>
          <cell r="I45">
            <v>7.5</v>
          </cell>
          <cell r="J45" t="str">
            <v>Navedeni podatki veljajo za: gretje, Tv: = 85/75°C in Tz=15°C hlajenje, Tv = 7/12°C in Tz = 28°C</v>
          </cell>
        </row>
        <row r="46">
          <cell r="A46" t="str">
            <v>46F24</v>
          </cell>
          <cell r="B46">
            <v>2000</v>
          </cell>
          <cell r="C46">
            <v>1400</v>
          </cell>
          <cell r="D46">
            <v>59</v>
          </cell>
          <cell r="E46">
            <v>51</v>
          </cell>
          <cell r="F46">
            <v>23.3</v>
          </cell>
          <cell r="G46">
            <v>18.5</v>
          </cell>
          <cell r="H46">
            <v>6.3</v>
          </cell>
          <cell r="I46">
            <v>7</v>
          </cell>
          <cell r="J46" t="str">
            <v>Navedeni podatki veljajo za: gretje, Tv: = 85/75°C in Tz=15°C hlajenje, Tv = 7/12°C in Tz = 28°C</v>
          </cell>
        </row>
        <row r="47">
          <cell r="A47" t="str">
            <v>46F43</v>
          </cell>
          <cell r="B47">
            <v>3800</v>
          </cell>
          <cell r="C47">
            <v>2500</v>
          </cell>
          <cell r="D47">
            <v>64</v>
          </cell>
          <cell r="E47">
            <v>54</v>
          </cell>
          <cell r="F47">
            <v>34.5</v>
          </cell>
          <cell r="G47">
            <v>26.9</v>
          </cell>
          <cell r="H47">
            <v>9.1</v>
          </cell>
          <cell r="I47">
            <v>12</v>
          </cell>
          <cell r="J47" t="str">
            <v>Navedeni podatki veljajo za: gretje, Tv: = 85/75°C in Tz=15°C hlajenje, Tv = 7/12°C in Tz = 28°C</v>
          </cell>
        </row>
        <row r="48">
          <cell r="A48" t="str">
            <v>46F44</v>
          </cell>
          <cell r="B48">
            <v>3400</v>
          </cell>
          <cell r="C48">
            <v>2150</v>
          </cell>
          <cell r="D48">
            <v>64</v>
          </cell>
          <cell r="E48">
            <v>54</v>
          </cell>
          <cell r="F48">
            <v>39.700000000000003</v>
          </cell>
          <cell r="G48">
            <v>29.6</v>
          </cell>
          <cell r="H48">
            <v>10.6</v>
          </cell>
          <cell r="I48">
            <v>10</v>
          </cell>
          <cell r="J48" t="str">
            <v>Navedeni podatki veljajo za: gretje, Tv: = 85/75°C in Tz=15°C hlajenje, Tv = 7/12°C in Tz = 28°C</v>
          </cell>
        </row>
        <row r="49">
          <cell r="A49" t="str">
            <v>68F63</v>
          </cell>
          <cell r="B49">
            <v>4350</v>
          </cell>
          <cell r="C49">
            <v>3600</v>
          </cell>
          <cell r="D49">
            <v>60</v>
          </cell>
          <cell r="E49">
            <v>52</v>
          </cell>
          <cell r="F49">
            <v>46.3</v>
          </cell>
          <cell r="G49">
            <v>40.299999999999997</v>
          </cell>
          <cell r="H49">
            <v>13.8</v>
          </cell>
          <cell r="I49">
            <v>14</v>
          </cell>
          <cell r="J49" t="str">
            <v>Navedeni podatki veljajo za: gretje, Tv: = 85/75°C in Tz=15°C hlajenje, Tv = 7/12°C in Tz = 28°C</v>
          </cell>
        </row>
        <row r="50">
          <cell r="A50" t="str">
            <v>68F64</v>
          </cell>
          <cell r="B50">
            <v>4000</v>
          </cell>
          <cell r="C50">
            <v>3150</v>
          </cell>
          <cell r="D50">
            <v>60</v>
          </cell>
          <cell r="E50">
            <v>52</v>
          </cell>
          <cell r="F50">
            <v>52</v>
          </cell>
          <cell r="G50">
            <v>44</v>
          </cell>
          <cell r="H50">
            <v>15.9</v>
          </cell>
          <cell r="I50">
            <v>13</v>
          </cell>
          <cell r="J50" t="str">
            <v>Navedeni podatki veljajo za: gretje, Tv: = 85/75°C in Tz=15°C hlajenje, Tv = 7/12°C in Tz = 28°C</v>
          </cell>
        </row>
        <row r="51">
          <cell r="A51" t="str">
            <v>68F93</v>
          </cell>
          <cell r="B51">
            <v>8250</v>
          </cell>
          <cell r="C51">
            <v>6250</v>
          </cell>
          <cell r="D51">
            <v>66</v>
          </cell>
          <cell r="E51">
            <v>60</v>
          </cell>
          <cell r="F51">
            <v>89.5</v>
          </cell>
          <cell r="G51">
            <v>75.900000000000006</v>
          </cell>
          <cell r="H51">
            <v>25</v>
          </cell>
          <cell r="I51">
            <v>20</v>
          </cell>
          <cell r="J51" t="str">
            <v>Navedeni podatki veljajo za: gretje, Tv: = 85/75°C in Tz=15°C hlajenje, Tv = 7/12°C in Tz = 28°C</v>
          </cell>
        </row>
        <row r="52">
          <cell r="A52" t="str">
            <v>68F94</v>
          </cell>
          <cell r="B52">
            <v>7800</v>
          </cell>
          <cell r="C52">
            <v>5950</v>
          </cell>
          <cell r="D52">
            <v>66</v>
          </cell>
          <cell r="E52">
            <v>60</v>
          </cell>
          <cell r="F52">
            <v>103.6</v>
          </cell>
          <cell r="G52">
            <v>82</v>
          </cell>
          <cell r="H52">
            <v>28.2</v>
          </cell>
          <cell r="I52">
            <v>18</v>
          </cell>
          <cell r="J52" t="str">
            <v>Navedeni podatki veljajo za: gretje, Tv: = 85/75°C in Tz=15°C hlajenje, Tv = 7/12°C in Tz = 28°C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0.1"/>
      <sheetName val="1.1.1"/>
      <sheetName val="1.1.2"/>
      <sheetName val="1.1.3"/>
      <sheetName val="1.2.1"/>
      <sheetName val="1.2.2"/>
      <sheetName val="1.2.3"/>
    </sheetNames>
    <sheetDataSet>
      <sheetData sheetId="0">
        <row r="38">
          <cell r="G38">
            <v>0.79181239183886853</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tabSelected="1" view="pageBreakPreview" zoomScaleSheetLayoutView="100" workbookViewId="0">
      <selection activeCell="E23" sqref="E23"/>
    </sheetView>
  </sheetViews>
  <sheetFormatPr defaultRowHeight="15" x14ac:dyDescent="0.25"/>
  <cols>
    <col min="1" max="1" width="9.42578125" style="56" customWidth="1"/>
    <col min="2" max="2" width="52.42578125" customWidth="1"/>
    <col min="3" max="3" width="5.85546875" customWidth="1"/>
    <col min="4" max="4" width="14.7109375" style="58" customWidth="1"/>
    <col min="5" max="5" width="25.7109375" customWidth="1"/>
    <col min="6" max="12" width="8.7109375" customWidth="1"/>
  </cols>
  <sheetData>
    <row r="1" spans="1:11" x14ac:dyDescent="0.25">
      <c r="B1" s="51" t="s">
        <v>157</v>
      </c>
      <c r="C1" s="51"/>
      <c r="D1" s="57"/>
      <c r="E1" s="3"/>
      <c r="F1" s="3"/>
      <c r="G1" s="3"/>
      <c r="H1" s="3"/>
      <c r="I1" s="3"/>
      <c r="J1" s="3"/>
      <c r="K1" s="3"/>
    </row>
    <row r="2" spans="1:11" ht="18.75" x14ac:dyDescent="0.3">
      <c r="B2" s="52" t="s">
        <v>158</v>
      </c>
      <c r="C2" s="53"/>
      <c r="D2" s="57"/>
    </row>
    <row r="3" spans="1:11" ht="15.75" x14ac:dyDescent="0.25">
      <c r="B3" s="54"/>
      <c r="C3" s="54"/>
      <c r="D3" s="57"/>
    </row>
    <row r="4" spans="1:11" x14ac:dyDescent="0.25">
      <c r="B4" s="51" t="s">
        <v>159</v>
      </c>
      <c r="C4" s="51"/>
      <c r="D4" s="57"/>
    </row>
    <row r="5" spans="1:11" ht="18.75" x14ac:dyDescent="0.3">
      <c r="A5" s="55"/>
      <c r="B5" s="52" t="s">
        <v>301</v>
      </c>
      <c r="C5" s="53"/>
      <c r="D5" s="57"/>
    </row>
    <row r="6" spans="1:11" x14ac:dyDescent="0.25">
      <c r="D6" s="57"/>
    </row>
    <row r="7" spans="1:11" x14ac:dyDescent="0.2">
      <c r="A7" s="138" t="s">
        <v>35</v>
      </c>
      <c r="B7" s="139" t="s">
        <v>160</v>
      </c>
      <c r="C7" s="139"/>
      <c r="D7" s="140">
        <f>SUM(D8:D9)</f>
        <v>0</v>
      </c>
    </row>
    <row r="8" spans="1:11" x14ac:dyDescent="0.2">
      <c r="A8" s="59" t="s">
        <v>6</v>
      </c>
      <c r="B8" s="60" t="str">
        <f>A.1!D3</f>
        <v>PRIPRAVLJALNA DELA</v>
      </c>
      <c r="C8" s="60"/>
      <c r="D8" s="61">
        <f>A.1!H3</f>
        <v>0</v>
      </c>
    </row>
    <row r="9" spans="1:11" x14ac:dyDescent="0.2">
      <c r="A9" s="59" t="s">
        <v>22</v>
      </c>
      <c r="B9" s="60" t="str">
        <f>A.2!D3</f>
        <v>RUŠITVENA DELA</v>
      </c>
      <c r="C9" s="60"/>
      <c r="D9" s="61">
        <f>A.2!H3</f>
        <v>0</v>
      </c>
    </row>
    <row r="10" spans="1:11" x14ac:dyDescent="0.2">
      <c r="A10" s="66"/>
      <c r="B10" s="67"/>
      <c r="C10" s="67"/>
      <c r="D10" s="68"/>
    </row>
    <row r="11" spans="1:11" x14ac:dyDescent="0.2">
      <c r="A11" s="141" t="s">
        <v>161</v>
      </c>
      <c r="B11" s="142" t="s">
        <v>302</v>
      </c>
      <c r="C11" s="142"/>
      <c r="D11" s="143">
        <f>SUM(D12:D18)</f>
        <v>0</v>
      </c>
    </row>
    <row r="12" spans="1:11" x14ac:dyDescent="0.2">
      <c r="A12" s="59" t="s">
        <v>40</v>
      </c>
      <c r="B12" s="60" t="str">
        <f>B.1!D3</f>
        <v>ZEMELJSKA DELA</v>
      </c>
      <c r="C12" s="60"/>
      <c r="D12" s="61">
        <f>B.1!H3</f>
        <v>0</v>
      </c>
    </row>
    <row r="13" spans="1:11" x14ac:dyDescent="0.2">
      <c r="A13" s="59" t="s">
        <v>85</v>
      </c>
      <c r="B13" s="60" t="str">
        <f>B.2!D3</f>
        <v>BETONSKA DELA</v>
      </c>
      <c r="C13" s="60"/>
      <c r="D13" s="61">
        <f>B.2!H3</f>
        <v>0</v>
      </c>
    </row>
    <row r="14" spans="1:11" x14ac:dyDescent="0.2">
      <c r="A14" s="59" t="s">
        <v>94</v>
      </c>
      <c r="B14" s="60" t="str">
        <f>B.3!D3</f>
        <v>DRENAŽA IN KANALIZACIJA</v>
      </c>
      <c r="C14" s="60"/>
      <c r="D14" s="61">
        <f>B.3!H3</f>
        <v>0</v>
      </c>
    </row>
    <row r="15" spans="1:11" x14ac:dyDescent="0.2">
      <c r="A15" s="59" t="s">
        <v>107</v>
      </c>
      <c r="B15" s="60" t="str">
        <f>B.4!D3</f>
        <v>MASIVNI URBANI ELEMENTI</v>
      </c>
      <c r="C15" s="60"/>
      <c r="D15" s="61">
        <f>B.4!H3</f>
        <v>0</v>
      </c>
    </row>
    <row r="16" spans="1:11" x14ac:dyDescent="0.2">
      <c r="A16" s="59" t="s">
        <v>129</v>
      </c>
      <c r="B16" s="60" t="str">
        <f>B.5!D3</f>
        <v>OBRTNIŠKE IZVEDBE</v>
      </c>
      <c r="C16" s="60"/>
      <c r="D16" s="61">
        <f>B.5!H3</f>
        <v>0</v>
      </c>
    </row>
    <row r="17" spans="1:4" x14ac:dyDescent="0.2">
      <c r="A17" s="59" t="s">
        <v>135</v>
      </c>
      <c r="B17" s="60" t="str">
        <f>B.6!D3</f>
        <v>UTRJENE POVRŠINE</v>
      </c>
      <c r="C17" s="60"/>
      <c r="D17" s="61">
        <f>B.6!H3</f>
        <v>0</v>
      </c>
    </row>
    <row r="18" spans="1:4" x14ac:dyDescent="0.2">
      <c r="A18" s="59" t="s">
        <v>149</v>
      </c>
      <c r="B18" s="60" t="str">
        <f>B.7!D3</f>
        <v>ASFALTNE POVRŠINE</v>
      </c>
      <c r="C18" s="60"/>
      <c r="D18" s="61">
        <f>B.7!H3</f>
        <v>0</v>
      </c>
    </row>
    <row r="19" spans="1:4" x14ac:dyDescent="0.2">
      <c r="A19" s="66"/>
      <c r="B19" s="67"/>
      <c r="C19" s="67"/>
      <c r="D19" s="68"/>
    </row>
    <row r="20" spans="1:4" x14ac:dyDescent="0.2">
      <c r="A20" s="144" t="s">
        <v>162</v>
      </c>
      <c r="B20" s="145" t="s">
        <v>163</v>
      </c>
      <c r="C20" s="145"/>
      <c r="D20" s="146">
        <f>SUM(D21:D23)</f>
        <v>0</v>
      </c>
    </row>
    <row r="21" spans="1:4" x14ac:dyDescent="0.2">
      <c r="A21" s="59" t="s">
        <v>154</v>
      </c>
      <c r="B21" s="60" t="str">
        <f>'C.1'!D3</f>
        <v>TRAVNE POVRŠINE</v>
      </c>
      <c r="C21" s="60"/>
      <c r="D21" s="61">
        <f>'C.1'!H3</f>
        <v>0</v>
      </c>
    </row>
    <row r="22" spans="1:4" x14ac:dyDescent="0.2">
      <c r="A22" s="59" t="s">
        <v>156</v>
      </c>
      <c r="B22" s="60" t="str">
        <f>'C.2'!D3</f>
        <v>DREVESA IN GRMOVNICE</v>
      </c>
      <c r="C22" s="60"/>
      <c r="D22" s="61">
        <f>'C.2'!H3</f>
        <v>0</v>
      </c>
    </row>
    <row r="23" spans="1:4" x14ac:dyDescent="0.2">
      <c r="A23" s="59" t="s">
        <v>200</v>
      </c>
      <c r="B23" s="60" t="str">
        <f>'C.3'!D3</f>
        <v>NAMAKALNI SISTEM</v>
      </c>
      <c r="C23" s="60"/>
      <c r="D23" s="61">
        <f>'C.3'!H3</f>
        <v>0</v>
      </c>
    </row>
    <row r="24" spans="1:4" x14ac:dyDescent="0.25">
      <c r="A24" s="123"/>
      <c r="B24" s="124"/>
      <c r="C24" s="124"/>
      <c r="D24" s="125"/>
    </row>
    <row r="25" spans="1:4" x14ac:dyDescent="0.2">
      <c r="A25" s="147" t="s">
        <v>261</v>
      </c>
      <c r="B25" s="148" t="s">
        <v>299</v>
      </c>
      <c r="C25" s="148"/>
      <c r="D25" s="149">
        <f>SUM(D26:D27)</f>
        <v>0</v>
      </c>
    </row>
    <row r="26" spans="1:4" x14ac:dyDescent="0.25">
      <c r="A26" s="126" t="s">
        <v>262</v>
      </c>
      <c r="B26" s="127" t="str">
        <f>D.1!B1</f>
        <v>GRADBENA DELA ZA TK</v>
      </c>
      <c r="C26" s="127"/>
      <c r="D26" s="128">
        <f>D.1!F7</f>
        <v>0</v>
      </c>
    </row>
    <row r="27" spans="1:4" x14ac:dyDescent="0.25">
      <c r="A27" s="126" t="s">
        <v>263</v>
      </c>
      <c r="B27" s="127" t="str">
        <f>D.2!B1</f>
        <v>GRADBENA DELA ZA NN NAPAJANJE IN RAZSVETLJAVO</v>
      </c>
      <c r="C27" s="127"/>
      <c r="D27" s="128">
        <f>D.2!F7</f>
        <v>0</v>
      </c>
    </row>
    <row r="28" spans="1:4" x14ac:dyDescent="0.25">
      <c r="A28" s="123"/>
      <c r="B28" s="124"/>
      <c r="C28" s="124"/>
      <c r="D28" s="125"/>
    </row>
    <row r="29" spans="1:4" x14ac:dyDescent="0.2">
      <c r="A29" s="129" t="s">
        <v>357</v>
      </c>
      <c r="B29" s="130" t="s">
        <v>5</v>
      </c>
      <c r="C29" s="130"/>
      <c r="D29" s="131">
        <f>D7+D11+D20+D25</f>
        <v>0</v>
      </c>
    </row>
    <row r="30" spans="1:4" x14ac:dyDescent="0.2">
      <c r="A30" s="62"/>
      <c r="B30" s="63" t="s">
        <v>166</v>
      </c>
      <c r="C30" s="64">
        <v>0.05</v>
      </c>
      <c r="D30" s="65">
        <f>D29*C30</f>
        <v>0</v>
      </c>
    </row>
    <row r="31" spans="1:4" x14ac:dyDescent="0.2">
      <c r="A31" s="129" t="s">
        <v>357</v>
      </c>
      <c r="B31" s="130" t="s">
        <v>164</v>
      </c>
      <c r="C31" s="130"/>
      <c r="D31" s="131">
        <f>D29+D30</f>
        <v>0</v>
      </c>
    </row>
    <row r="32" spans="1:4" x14ac:dyDescent="0.25">
      <c r="A32" s="132"/>
      <c r="B32" s="133" t="s">
        <v>165</v>
      </c>
      <c r="C32" s="134">
        <v>0.22</v>
      </c>
      <c r="D32" s="135">
        <f>D31*C32</f>
        <v>0</v>
      </c>
    </row>
    <row r="33" spans="1:4" x14ac:dyDescent="0.25">
      <c r="A33" s="129" t="s">
        <v>357</v>
      </c>
      <c r="B33" s="136" t="s">
        <v>167</v>
      </c>
      <c r="C33" s="136"/>
      <c r="D33" s="137">
        <f>D31+D32</f>
        <v>0</v>
      </c>
    </row>
  </sheetData>
  <phoneticPr fontId="23" type="noConversion"/>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21"/>
  <sheetViews>
    <sheetView showGridLines="0" view="pageBreakPreview" zoomScale="115" zoomScaleSheetLayoutView="115" workbookViewId="0">
      <selection activeCell="H17" sqref="H17"/>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F2" s="33"/>
      <c r="G2" s="4"/>
      <c r="H2" s="5"/>
      <c r="I2" s="3"/>
      <c r="J2" s="3"/>
      <c r="K2" s="3"/>
      <c r="L2" s="3"/>
      <c r="M2" s="3"/>
    </row>
    <row r="3" spans="1:15" ht="15" x14ac:dyDescent="0.2">
      <c r="A3" s="6" t="s">
        <v>149</v>
      </c>
      <c r="B3" s="6"/>
      <c r="C3" s="6"/>
      <c r="D3" s="6" t="s">
        <v>150</v>
      </c>
      <c r="E3" s="6"/>
      <c r="F3" s="34"/>
      <c r="G3" s="7"/>
      <c r="H3" s="7">
        <f>SUM(H7:H20)</f>
        <v>0</v>
      </c>
      <c r="I3" s="3"/>
      <c r="J3" s="3"/>
      <c r="K3" s="3"/>
      <c r="L3" s="3"/>
      <c r="M3" s="3"/>
    </row>
    <row r="4" spans="1:15" x14ac:dyDescent="0.2">
      <c r="A4" s="8"/>
      <c r="B4" s="8"/>
      <c r="C4" s="8"/>
      <c r="D4" s="9" t="s">
        <v>8</v>
      </c>
      <c r="E4" s="10" t="str">
        <f>A3</f>
        <v>B.7</v>
      </c>
      <c r="F4" s="41"/>
      <c r="G4" s="11"/>
      <c r="H4" s="12"/>
      <c r="I4" s="3"/>
      <c r="J4" s="3"/>
      <c r="K4" s="3"/>
      <c r="L4" s="3"/>
      <c r="M4" s="3"/>
    </row>
    <row r="5" spans="1:15" x14ac:dyDescent="0.2">
      <c r="E5" s="42"/>
      <c r="F5" s="43"/>
      <c r="G5" s="44"/>
      <c r="H5" s="44"/>
      <c r="I5" s="3"/>
      <c r="J5" s="3"/>
      <c r="K5" s="3"/>
      <c r="L5" s="3"/>
      <c r="M5" s="3"/>
    </row>
    <row r="6" spans="1:15" x14ac:dyDescent="0.2">
      <c r="E6" s="42"/>
      <c r="F6" s="43"/>
      <c r="G6" s="44"/>
      <c r="H6" s="44"/>
      <c r="I6" s="3"/>
      <c r="J6" s="3"/>
      <c r="K6" s="3"/>
      <c r="L6" s="3"/>
      <c r="M6" s="3"/>
    </row>
    <row r="7" spans="1:15" ht="38.25" x14ac:dyDescent="0.2">
      <c r="A7" s="70" t="str">
        <f t="shared" ref="A7:A17" si="0">$A$3</f>
        <v>B.7</v>
      </c>
      <c r="B7" s="70">
        <v>1</v>
      </c>
      <c r="C7" s="70"/>
      <c r="D7" s="70" t="s">
        <v>151</v>
      </c>
      <c r="E7" s="70" t="s">
        <v>46</v>
      </c>
      <c r="F7" s="70">
        <v>348.75</v>
      </c>
      <c r="G7" s="71"/>
      <c r="H7" s="71">
        <f t="shared" ref="H7:H11" si="1">F7*G7</f>
        <v>0</v>
      </c>
      <c r="I7" s="3" t="s">
        <v>91</v>
      </c>
      <c r="J7" s="3"/>
      <c r="K7" s="3"/>
      <c r="L7" s="3"/>
      <c r="M7" s="3"/>
    </row>
    <row r="8" spans="1:15" ht="25.5" x14ac:dyDescent="0.2">
      <c r="A8" s="70" t="str">
        <f t="shared" si="0"/>
        <v>B.7</v>
      </c>
      <c r="B8" s="70">
        <v>2</v>
      </c>
      <c r="C8" s="70"/>
      <c r="D8" s="70" t="s">
        <v>218</v>
      </c>
      <c r="E8" s="70" t="s">
        <v>14</v>
      </c>
      <c r="F8" s="70">
        <v>516</v>
      </c>
      <c r="G8" s="71"/>
      <c r="H8" s="71">
        <f t="shared" si="1"/>
        <v>0</v>
      </c>
      <c r="I8" s="3"/>
      <c r="J8" s="3"/>
      <c r="K8" s="3"/>
      <c r="L8" s="3"/>
      <c r="M8" s="3"/>
    </row>
    <row r="9" spans="1:15" ht="38.25" x14ac:dyDescent="0.2">
      <c r="A9" s="70" t="str">
        <f t="shared" si="0"/>
        <v>B.7</v>
      </c>
      <c r="B9" s="70">
        <v>3</v>
      </c>
      <c r="C9" s="70"/>
      <c r="D9" s="70" t="s">
        <v>152</v>
      </c>
      <c r="E9" s="70" t="s">
        <v>14</v>
      </c>
      <c r="F9" s="70">
        <v>516</v>
      </c>
      <c r="G9" s="71"/>
      <c r="H9" s="71">
        <f t="shared" si="1"/>
        <v>0</v>
      </c>
      <c r="I9" s="3"/>
      <c r="J9" s="3"/>
      <c r="K9" s="3"/>
      <c r="L9" s="3"/>
      <c r="M9" s="3"/>
    </row>
    <row r="10" spans="1:15" x14ac:dyDescent="0.2">
      <c r="A10" s="70" t="str">
        <f t="shared" si="0"/>
        <v>B.7</v>
      </c>
      <c r="B10" s="70">
        <v>4</v>
      </c>
      <c r="C10" s="70"/>
      <c r="D10" s="70" t="s">
        <v>153</v>
      </c>
      <c r="E10" s="70" t="s">
        <v>37</v>
      </c>
      <c r="F10" s="70">
        <v>1070</v>
      </c>
      <c r="G10" s="71"/>
      <c r="H10" s="71">
        <f t="shared" si="1"/>
        <v>0</v>
      </c>
      <c r="I10" s="3"/>
      <c r="J10" s="3"/>
      <c r="K10" s="3"/>
      <c r="L10" s="3"/>
      <c r="M10" s="3"/>
    </row>
    <row r="11" spans="1:15" ht="25.5" x14ac:dyDescent="0.2">
      <c r="A11" s="70" t="str">
        <f t="shared" si="0"/>
        <v>B.7</v>
      </c>
      <c r="B11" s="70">
        <v>5</v>
      </c>
      <c r="C11" s="70"/>
      <c r="D11" s="70" t="s">
        <v>215</v>
      </c>
      <c r="E11" s="70" t="s">
        <v>37</v>
      </c>
      <c r="F11" s="70">
        <v>1070</v>
      </c>
      <c r="G11" s="71"/>
      <c r="H11" s="71">
        <f t="shared" si="1"/>
        <v>0</v>
      </c>
      <c r="I11" s="3"/>
      <c r="J11" s="3"/>
      <c r="K11" s="3"/>
      <c r="L11" s="3"/>
      <c r="M11" s="3"/>
    </row>
    <row r="12" spans="1:15" ht="22.5" x14ac:dyDescent="0.2">
      <c r="A12" s="70" t="str">
        <f t="shared" si="0"/>
        <v>B.7</v>
      </c>
      <c r="B12" s="70">
        <v>6</v>
      </c>
      <c r="C12" s="70"/>
      <c r="D12" s="70" t="s">
        <v>217</v>
      </c>
      <c r="E12" s="70" t="s">
        <v>14</v>
      </c>
      <c r="F12" s="70">
        <v>24</v>
      </c>
      <c r="G12" s="71"/>
      <c r="H12" s="71">
        <f t="shared" ref="H12" si="2">F12*G12</f>
        <v>0</v>
      </c>
      <c r="I12" s="3" t="s">
        <v>214</v>
      </c>
    </row>
    <row r="13" spans="1:15" ht="25.5" x14ac:dyDescent="0.2">
      <c r="A13" s="70" t="str">
        <f t="shared" si="0"/>
        <v>B.7</v>
      </c>
      <c r="B13" s="70">
        <v>7</v>
      </c>
      <c r="C13" s="70"/>
      <c r="D13" s="70" t="s">
        <v>216</v>
      </c>
      <c r="E13" s="70" t="s">
        <v>14</v>
      </c>
      <c r="F13" s="70">
        <v>24</v>
      </c>
      <c r="G13" s="71"/>
      <c r="H13" s="71">
        <f t="shared" ref="H13" si="3">F13*G13</f>
        <v>0</v>
      </c>
    </row>
    <row r="14" spans="1:15" ht="25.5" x14ac:dyDescent="0.2">
      <c r="A14" s="70" t="str">
        <f t="shared" si="0"/>
        <v>B.7</v>
      </c>
      <c r="B14" s="70">
        <v>8</v>
      </c>
      <c r="C14" s="70"/>
      <c r="D14" s="70" t="s">
        <v>216</v>
      </c>
      <c r="E14" s="70" t="s">
        <v>14</v>
      </c>
      <c r="F14" s="70">
        <v>24</v>
      </c>
      <c r="G14" s="71"/>
      <c r="H14" s="71">
        <f t="shared" ref="H14:H17" si="4">F14*G14</f>
        <v>0</v>
      </c>
    </row>
    <row r="15" spans="1:15" ht="25.5" x14ac:dyDescent="0.2">
      <c r="A15" s="70" t="str">
        <f t="shared" si="0"/>
        <v>B.7</v>
      </c>
      <c r="B15" s="70">
        <v>9</v>
      </c>
      <c r="C15" s="13"/>
      <c r="D15" s="13" t="s">
        <v>219</v>
      </c>
      <c r="E15" s="13" t="s">
        <v>37</v>
      </c>
      <c r="F15" s="13">
        <v>90</v>
      </c>
      <c r="G15" s="13"/>
      <c r="H15" s="71">
        <f t="shared" si="4"/>
        <v>0</v>
      </c>
    </row>
    <row r="16" spans="1:15" ht="25.5" x14ac:dyDescent="0.2">
      <c r="A16" s="70" t="str">
        <f t="shared" si="0"/>
        <v>B.7</v>
      </c>
      <c r="B16" s="70">
        <v>10</v>
      </c>
      <c r="C16" s="13"/>
      <c r="D16" s="13" t="s">
        <v>220</v>
      </c>
      <c r="E16" s="13"/>
      <c r="F16" s="13">
        <v>90</v>
      </c>
      <c r="G16" s="13"/>
      <c r="H16" s="71">
        <f t="shared" si="4"/>
        <v>0</v>
      </c>
    </row>
    <row r="17" spans="1:8" ht="51" x14ac:dyDescent="0.2">
      <c r="A17" s="13" t="str">
        <f t="shared" si="0"/>
        <v>B.7</v>
      </c>
      <c r="B17" s="13">
        <v>11</v>
      </c>
      <c r="C17" s="13"/>
      <c r="D17" s="13" t="s">
        <v>221</v>
      </c>
      <c r="E17" s="13" t="s">
        <v>9</v>
      </c>
      <c r="F17" s="13">
        <v>4</v>
      </c>
      <c r="G17" s="13"/>
      <c r="H17" s="13">
        <f t="shared" si="4"/>
        <v>0</v>
      </c>
    </row>
    <row r="18" spans="1:8" ht="25.5" x14ac:dyDescent="0.2">
      <c r="A18" s="13" t="str">
        <f t="shared" ref="A18:A20" si="5">$A$3</f>
        <v>B.7</v>
      </c>
      <c r="B18" s="13">
        <v>12</v>
      </c>
      <c r="C18" s="13"/>
      <c r="D18" s="13" t="s">
        <v>223</v>
      </c>
      <c r="E18" s="13" t="s">
        <v>19</v>
      </c>
      <c r="F18" s="13">
        <v>4</v>
      </c>
      <c r="G18" s="13"/>
      <c r="H18" s="13">
        <f>+G18*F18</f>
        <v>0</v>
      </c>
    </row>
    <row r="19" spans="1:8" ht="25.5" x14ac:dyDescent="0.2">
      <c r="A19" s="13" t="str">
        <f t="shared" si="5"/>
        <v>B.7</v>
      </c>
      <c r="B19" s="13">
        <v>13</v>
      </c>
      <c r="C19" s="13"/>
      <c r="D19" s="13" t="s">
        <v>224</v>
      </c>
      <c r="E19" s="13" t="s">
        <v>19</v>
      </c>
      <c r="F19" s="13">
        <v>4</v>
      </c>
      <c r="G19" s="13"/>
      <c r="H19" s="13">
        <f>+G19*F19</f>
        <v>0</v>
      </c>
    </row>
    <row r="20" spans="1:8" ht="25.5" x14ac:dyDescent="0.2">
      <c r="A20" s="13" t="str">
        <f t="shared" si="5"/>
        <v>B.7</v>
      </c>
      <c r="B20" s="13">
        <v>14</v>
      </c>
      <c r="C20" s="13"/>
      <c r="D20" s="13" t="s">
        <v>222</v>
      </c>
      <c r="E20" s="13" t="s">
        <v>19</v>
      </c>
      <c r="F20" s="13">
        <v>4</v>
      </c>
      <c r="G20" s="13"/>
      <c r="H20" s="13">
        <f>+G20*F20</f>
        <v>0</v>
      </c>
    </row>
    <row r="21" spans="1:8" x14ac:dyDescent="0.2">
      <c r="A21" s="13"/>
      <c r="B21" s="13"/>
      <c r="C21" s="13"/>
      <c r="D21" s="13"/>
      <c r="E21" s="13"/>
      <c r="F21" s="13"/>
      <c r="G21" s="13"/>
      <c r="H21" s="13"/>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8"/>
  <sheetViews>
    <sheetView showGridLines="0" view="pageBreakPreview" zoomScale="115" zoomScaleSheetLayoutView="115" workbookViewId="0">
      <selection activeCell="H3" sqref="H3"/>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2" width="8.7109375" customWidth="1"/>
  </cols>
  <sheetData>
    <row r="1" spans="1:11" x14ac:dyDescent="0.2">
      <c r="A1" s="1" t="s">
        <v>0</v>
      </c>
      <c r="B1" s="1"/>
      <c r="C1" s="1"/>
      <c r="D1" s="1" t="s">
        <v>1</v>
      </c>
      <c r="E1" s="1" t="s">
        <v>2</v>
      </c>
      <c r="F1" s="1" t="s">
        <v>3</v>
      </c>
      <c r="G1" s="2" t="s">
        <v>4</v>
      </c>
      <c r="H1" s="2" t="s">
        <v>5</v>
      </c>
      <c r="I1" s="3"/>
      <c r="J1" s="3"/>
      <c r="K1" s="3"/>
    </row>
    <row r="2" spans="1:11" x14ac:dyDescent="0.2">
      <c r="F2" s="33"/>
      <c r="G2" s="4"/>
      <c r="H2" s="5"/>
      <c r="I2" s="3"/>
      <c r="J2" s="3"/>
    </row>
    <row r="3" spans="1:11" ht="15" x14ac:dyDescent="0.2">
      <c r="A3" s="6" t="s">
        <v>154</v>
      </c>
      <c r="B3" s="6"/>
      <c r="C3" s="6"/>
      <c r="D3" s="6" t="s">
        <v>155</v>
      </c>
      <c r="E3" s="6"/>
      <c r="F3" s="34"/>
      <c r="G3" s="7"/>
      <c r="H3" s="7">
        <f>SUM(H5:H18)</f>
        <v>0</v>
      </c>
      <c r="I3" s="3"/>
      <c r="J3" s="3"/>
    </row>
    <row r="4" spans="1:11" x14ac:dyDescent="0.2">
      <c r="A4" s="8"/>
      <c r="B4" s="8"/>
      <c r="C4" s="8"/>
      <c r="D4" s="9" t="s">
        <v>8</v>
      </c>
      <c r="E4" s="10" t="str">
        <f>A3</f>
        <v>C.1</v>
      </c>
      <c r="F4" s="41"/>
      <c r="G4" s="11"/>
      <c r="H4" s="12"/>
      <c r="I4" s="3"/>
      <c r="J4" s="3"/>
    </row>
    <row r="5" spans="1:11" x14ac:dyDescent="0.2">
      <c r="E5" s="42"/>
      <c r="F5" s="43"/>
      <c r="G5" s="44"/>
      <c r="H5" s="44"/>
      <c r="I5" s="3"/>
      <c r="J5" s="3"/>
    </row>
    <row r="6" spans="1:11" x14ac:dyDescent="0.2">
      <c r="E6" s="42"/>
      <c r="F6" s="43"/>
      <c r="G6" s="44"/>
      <c r="H6" s="44"/>
      <c r="I6" s="3"/>
      <c r="J6" s="3"/>
    </row>
    <row r="7" spans="1:11" ht="30.75" customHeight="1" x14ac:dyDescent="0.2">
      <c r="A7" s="13" t="str">
        <f>$A$3</f>
        <v>C.1</v>
      </c>
      <c r="B7" s="13">
        <v>1</v>
      </c>
      <c r="C7" s="13"/>
      <c r="D7" s="13" t="s">
        <v>260</v>
      </c>
      <c r="E7" s="13"/>
      <c r="F7" s="13"/>
      <c r="G7" s="14"/>
      <c r="H7" s="14"/>
      <c r="I7" s="3"/>
      <c r="J7" s="3"/>
    </row>
    <row r="8" spans="1:11" x14ac:dyDescent="0.2">
      <c r="A8" s="15"/>
      <c r="B8" s="15"/>
      <c r="C8" s="15"/>
      <c r="D8" s="15" t="s">
        <v>54</v>
      </c>
      <c r="E8" s="15" t="s">
        <v>46</v>
      </c>
      <c r="F8" s="15">
        <v>1355.05</v>
      </c>
      <c r="G8" s="16"/>
      <c r="H8" s="16">
        <f>F8*G8</f>
        <v>0</v>
      </c>
      <c r="I8" s="3"/>
      <c r="J8" s="3"/>
    </row>
    <row r="9" spans="1:11" x14ac:dyDescent="0.2">
      <c r="A9" s="15"/>
      <c r="B9" s="15"/>
      <c r="C9" s="15"/>
      <c r="D9" s="15" t="s">
        <v>55</v>
      </c>
      <c r="E9" s="15" t="s">
        <v>46</v>
      </c>
      <c r="F9" s="15">
        <v>440.74999999999994</v>
      </c>
      <c r="G9" s="16"/>
      <c r="H9" s="16">
        <f>F9*G9</f>
        <v>0</v>
      </c>
      <c r="I9" s="3"/>
      <c r="J9" s="3"/>
    </row>
    <row r="10" spans="1:11" x14ac:dyDescent="0.2">
      <c r="A10" s="15"/>
      <c r="B10" s="15"/>
      <c r="C10" s="15"/>
      <c r="D10" s="15" t="s">
        <v>56</v>
      </c>
      <c r="E10" s="15" t="s">
        <v>46</v>
      </c>
      <c r="F10" s="15">
        <v>345.42499999999995</v>
      </c>
      <c r="G10" s="16"/>
      <c r="H10" s="16">
        <f>F10*G10</f>
        <v>0</v>
      </c>
      <c r="I10" s="3"/>
      <c r="J10" s="3"/>
    </row>
    <row r="11" spans="1:11" x14ac:dyDescent="0.2">
      <c r="A11" s="15"/>
      <c r="B11" s="15"/>
      <c r="C11" s="15"/>
      <c r="D11" s="15" t="s">
        <v>57</v>
      </c>
      <c r="E11" s="15" t="s">
        <v>46</v>
      </c>
      <c r="F11" s="15">
        <v>495.07499999999993</v>
      </c>
      <c r="G11" s="16"/>
      <c r="H11" s="16">
        <f>F11*G11</f>
        <v>0</v>
      </c>
      <c r="I11" s="3"/>
      <c r="J11" s="3"/>
    </row>
    <row r="12" spans="1:11" x14ac:dyDescent="0.2">
      <c r="A12" s="15"/>
      <c r="B12" s="15"/>
      <c r="C12" s="15"/>
      <c r="D12" s="15" t="s">
        <v>58</v>
      </c>
      <c r="E12" s="15" t="s">
        <v>46</v>
      </c>
      <c r="F12" s="15">
        <v>212.17499999999998</v>
      </c>
      <c r="G12" s="16"/>
      <c r="H12" s="16">
        <f>F12*G12</f>
        <v>0</v>
      </c>
      <c r="I12" s="3"/>
      <c r="J12" s="3"/>
    </row>
    <row r="13" spans="1:11" ht="146.25" customHeight="1" x14ac:dyDescent="0.2">
      <c r="A13" s="13" t="str">
        <f>$A$3</f>
        <v>C.1</v>
      </c>
      <c r="B13" s="13">
        <v>2</v>
      </c>
      <c r="C13" s="13"/>
      <c r="D13" s="13" t="s">
        <v>193</v>
      </c>
      <c r="E13" s="13"/>
      <c r="F13" s="13"/>
      <c r="G13" s="14"/>
      <c r="H13" s="14"/>
      <c r="I13" s="3"/>
      <c r="J13" s="3"/>
    </row>
    <row r="14" spans="1:11" x14ac:dyDescent="0.2">
      <c r="A14" s="15"/>
      <c r="B14" s="15"/>
      <c r="C14" s="15"/>
      <c r="D14" s="15" t="s">
        <v>54</v>
      </c>
      <c r="E14" s="15" t="s">
        <v>37</v>
      </c>
      <c r="F14" s="15">
        <v>6709.15</v>
      </c>
      <c r="G14" s="16"/>
      <c r="H14" s="16">
        <f>F14*G14</f>
        <v>0</v>
      </c>
      <c r="I14" s="3"/>
      <c r="J14" s="3"/>
    </row>
    <row r="15" spans="1:11" x14ac:dyDescent="0.2">
      <c r="A15" s="15"/>
      <c r="B15" s="15"/>
      <c r="C15" s="15"/>
      <c r="D15" s="15" t="s">
        <v>55</v>
      </c>
      <c r="E15" s="15" t="s">
        <v>37</v>
      </c>
      <c r="F15" s="15">
        <v>2182.25</v>
      </c>
      <c r="G15" s="16"/>
      <c r="H15" s="16">
        <f>F15*G15</f>
        <v>0</v>
      </c>
      <c r="I15" s="3"/>
      <c r="J15" s="3"/>
    </row>
    <row r="16" spans="1:11" x14ac:dyDescent="0.2">
      <c r="A16" s="15"/>
      <c r="B16" s="15"/>
      <c r="C16" s="15"/>
      <c r="D16" s="15" t="s">
        <v>56</v>
      </c>
      <c r="E16" s="15" t="s">
        <v>37</v>
      </c>
      <c r="F16" s="15">
        <v>1710.2749999999999</v>
      </c>
      <c r="G16" s="16"/>
      <c r="H16" s="16">
        <f>F16*G16</f>
        <v>0</v>
      </c>
      <c r="I16" s="3"/>
      <c r="J16" s="3"/>
    </row>
    <row r="17" spans="1:10" x14ac:dyDescent="0.2">
      <c r="A17" s="15"/>
      <c r="B17" s="15"/>
      <c r="C17" s="15"/>
      <c r="D17" s="15" t="s">
        <v>57</v>
      </c>
      <c r="E17" s="15" t="s">
        <v>37</v>
      </c>
      <c r="F17" s="15">
        <v>2451.2249999999999</v>
      </c>
      <c r="G17" s="16"/>
      <c r="H17" s="16">
        <f>F17*G17</f>
        <v>0</v>
      </c>
      <c r="I17" s="3"/>
      <c r="J17" s="3"/>
    </row>
    <row r="18" spans="1:10" x14ac:dyDescent="0.2">
      <c r="A18" s="15"/>
      <c r="B18" s="15"/>
      <c r="C18" s="15"/>
      <c r="D18" s="15" t="s">
        <v>58</v>
      </c>
      <c r="E18" s="15" t="s">
        <v>37</v>
      </c>
      <c r="F18" s="15">
        <v>1050.5249999999999</v>
      </c>
      <c r="G18" s="16"/>
      <c r="H18" s="16">
        <f>F18*G18</f>
        <v>0</v>
      </c>
      <c r="I18" s="3"/>
      <c r="J18" s="3"/>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30"/>
  <sheetViews>
    <sheetView showGridLines="0" view="pageBreakPreview" topLeftCell="A3" zoomScale="115" zoomScaleSheetLayoutView="115" workbookViewId="0">
      <selection activeCell="H3" sqref="H3"/>
    </sheetView>
  </sheetViews>
  <sheetFormatPr defaultRowHeight="12.75" x14ac:dyDescent="0.2"/>
  <cols>
    <col min="1" max="1" width="5.7109375" customWidth="1"/>
    <col min="2" max="3" width="3.7109375" customWidth="1"/>
    <col min="4" max="4" width="50.7109375" customWidth="1"/>
    <col min="5" max="6" width="7.7109375" customWidth="1"/>
    <col min="7" max="7" width="10.7109375" style="4" customWidth="1"/>
    <col min="8" max="8" width="12.7109375" style="4"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F2" s="33"/>
      <c r="H2" s="5"/>
    </row>
    <row r="3" spans="1:15" ht="15" x14ac:dyDescent="0.2">
      <c r="A3" s="6" t="s">
        <v>156</v>
      </c>
      <c r="B3" s="6"/>
      <c r="C3" s="6"/>
      <c r="D3" s="6" t="s">
        <v>176</v>
      </c>
      <c r="E3" s="6"/>
      <c r="F3" s="34"/>
      <c r="G3" s="7"/>
      <c r="H3" s="7">
        <f>SUM(H5:H30)</f>
        <v>0</v>
      </c>
    </row>
    <row r="4" spans="1:15" x14ac:dyDescent="0.2">
      <c r="A4" s="8"/>
      <c r="B4" s="8"/>
      <c r="C4" s="8"/>
      <c r="D4" s="9" t="s">
        <v>8</v>
      </c>
      <c r="E4" s="10" t="str">
        <f>A3</f>
        <v>C.2</v>
      </c>
      <c r="F4" s="41"/>
      <c r="G4" s="11"/>
      <c r="H4" s="12"/>
    </row>
    <row r="5" spans="1:15" x14ac:dyDescent="0.2">
      <c r="E5" s="42"/>
      <c r="F5" s="43"/>
      <c r="G5" s="44"/>
      <c r="H5" s="44"/>
    </row>
    <row r="6" spans="1:15" x14ac:dyDescent="0.2">
      <c r="E6" s="42"/>
      <c r="F6" s="43"/>
      <c r="G6" s="44"/>
      <c r="H6" s="44"/>
    </row>
    <row r="7" spans="1:15" ht="280.5" customHeight="1" x14ac:dyDescent="0.2">
      <c r="A7" s="13" t="str">
        <f>$A$3</f>
        <v>C.2</v>
      </c>
      <c r="B7" s="13">
        <v>1</v>
      </c>
      <c r="C7" s="13"/>
      <c r="D7" s="13" t="s">
        <v>194</v>
      </c>
      <c r="E7" s="13"/>
      <c r="F7" s="13"/>
      <c r="G7" s="14"/>
      <c r="H7" s="14"/>
    </row>
    <row r="8" spans="1:15" ht="36" x14ac:dyDescent="0.2">
      <c r="A8" s="15"/>
      <c r="B8" s="15"/>
      <c r="C8" s="15">
        <v>1</v>
      </c>
      <c r="D8" s="15" t="s">
        <v>177</v>
      </c>
      <c r="E8" s="15" t="s">
        <v>19</v>
      </c>
      <c r="F8" s="15">
        <v>85</v>
      </c>
      <c r="G8" s="16"/>
      <c r="H8" s="16">
        <f>F8*G8</f>
        <v>0</v>
      </c>
    </row>
    <row r="9" spans="1:15" ht="36" x14ac:dyDescent="0.2">
      <c r="A9" s="15"/>
      <c r="B9" s="15"/>
      <c r="C9" s="15">
        <v>2</v>
      </c>
      <c r="D9" s="15" t="s">
        <v>178</v>
      </c>
      <c r="E9" s="15" t="s">
        <v>19</v>
      </c>
      <c r="F9" s="15">
        <v>35</v>
      </c>
      <c r="G9" s="16"/>
      <c r="H9" s="16">
        <f t="shared" ref="H9:H18" si="0">F9*G9</f>
        <v>0</v>
      </c>
    </row>
    <row r="10" spans="1:15" ht="36" x14ac:dyDescent="0.2">
      <c r="A10" s="15"/>
      <c r="B10" s="15"/>
      <c r="C10" s="15">
        <v>3</v>
      </c>
      <c r="D10" s="15" t="s">
        <v>179</v>
      </c>
      <c r="E10" s="15" t="s">
        <v>19</v>
      </c>
      <c r="F10" s="15">
        <v>40</v>
      </c>
      <c r="G10" s="16"/>
      <c r="H10" s="16">
        <f t="shared" si="0"/>
        <v>0</v>
      </c>
    </row>
    <row r="11" spans="1:15" ht="36" x14ac:dyDescent="0.2">
      <c r="A11" s="15"/>
      <c r="B11" s="15"/>
      <c r="C11" s="15">
        <v>4</v>
      </c>
      <c r="D11" s="15" t="s">
        <v>180</v>
      </c>
      <c r="E11" s="15" t="s">
        <v>19</v>
      </c>
      <c r="F11" s="15">
        <v>25</v>
      </c>
      <c r="G11" s="16"/>
      <c r="H11" s="16">
        <f t="shared" si="0"/>
        <v>0</v>
      </c>
    </row>
    <row r="12" spans="1:15" ht="36" x14ac:dyDescent="0.2">
      <c r="A12" s="15"/>
      <c r="B12" s="15"/>
      <c r="C12" s="15">
        <v>5</v>
      </c>
      <c r="D12" s="15" t="s">
        <v>181</v>
      </c>
      <c r="E12" s="15" t="s">
        <v>19</v>
      </c>
      <c r="F12" s="15">
        <v>25</v>
      </c>
      <c r="G12" s="16"/>
      <c r="H12" s="16">
        <f t="shared" si="0"/>
        <v>0</v>
      </c>
    </row>
    <row r="13" spans="1:15" x14ac:dyDescent="0.2">
      <c r="A13" s="13" t="str">
        <f>$A$3</f>
        <v>C.2</v>
      </c>
      <c r="B13" s="13">
        <v>2</v>
      </c>
      <c r="C13" s="13"/>
      <c r="D13" s="13" t="s">
        <v>186</v>
      </c>
      <c r="E13" s="13" t="s">
        <v>19</v>
      </c>
      <c r="F13" s="13">
        <v>10</v>
      </c>
      <c r="G13" s="14"/>
      <c r="H13" s="14">
        <f t="shared" si="0"/>
        <v>0</v>
      </c>
    </row>
    <row r="14" spans="1:15" ht="127.5" x14ac:dyDescent="0.2">
      <c r="A14" s="13" t="str">
        <f>$A$3</f>
        <v>C.2</v>
      </c>
      <c r="B14" s="13">
        <v>3</v>
      </c>
      <c r="C14" s="13"/>
      <c r="D14" s="13" t="s">
        <v>195</v>
      </c>
      <c r="E14" s="13"/>
      <c r="F14" s="13"/>
      <c r="G14" s="14"/>
      <c r="H14" s="14"/>
    </row>
    <row r="15" spans="1:15" ht="24" x14ac:dyDescent="0.2">
      <c r="A15" s="15"/>
      <c r="B15" s="15"/>
      <c r="C15" s="15">
        <v>1</v>
      </c>
      <c r="D15" s="15" t="s">
        <v>182</v>
      </c>
      <c r="E15" s="15" t="s">
        <v>19</v>
      </c>
      <c r="F15" s="15">
        <v>150</v>
      </c>
      <c r="G15" s="16"/>
      <c r="H15" s="16">
        <f t="shared" si="0"/>
        <v>0</v>
      </c>
    </row>
    <row r="16" spans="1:15" ht="24" x14ac:dyDescent="0.2">
      <c r="A16" s="15"/>
      <c r="B16" s="15"/>
      <c r="C16" s="15">
        <v>2</v>
      </c>
      <c r="D16" s="15" t="s">
        <v>184</v>
      </c>
      <c r="E16" s="15" t="s">
        <v>19</v>
      </c>
      <c r="F16" s="15">
        <v>150</v>
      </c>
      <c r="G16" s="16"/>
      <c r="H16" s="16">
        <f t="shared" si="0"/>
        <v>0</v>
      </c>
    </row>
    <row r="17" spans="1:8" ht="24" x14ac:dyDescent="0.2">
      <c r="A17" s="15"/>
      <c r="B17" s="15"/>
      <c r="C17" s="15">
        <v>3</v>
      </c>
      <c r="D17" s="15" t="s">
        <v>183</v>
      </c>
      <c r="E17" s="15" t="s">
        <v>19</v>
      </c>
      <c r="F17" s="15">
        <v>300</v>
      </c>
      <c r="G17" s="16"/>
      <c r="H17" s="16">
        <f t="shared" si="0"/>
        <v>0</v>
      </c>
    </row>
    <row r="18" spans="1:8" ht="24" x14ac:dyDescent="0.2">
      <c r="A18" s="15"/>
      <c r="B18" s="15"/>
      <c r="C18" s="15">
        <v>4</v>
      </c>
      <c r="D18" s="15" t="s">
        <v>185</v>
      </c>
      <c r="E18" s="15" t="s">
        <v>19</v>
      </c>
      <c r="F18" s="15">
        <v>300</v>
      </c>
      <c r="G18" s="16"/>
      <c r="H18" s="16">
        <f t="shared" si="0"/>
        <v>0</v>
      </c>
    </row>
    <row r="19" spans="1:8" ht="127.5" x14ac:dyDescent="0.2">
      <c r="A19" s="13" t="str">
        <f>$A$3</f>
        <v>C.2</v>
      </c>
      <c r="B19" s="13">
        <v>4</v>
      </c>
      <c r="C19" s="13"/>
      <c r="D19" s="13" t="s">
        <v>196</v>
      </c>
      <c r="E19" s="13"/>
      <c r="F19" s="13"/>
      <c r="G19" s="14"/>
      <c r="H19" s="14"/>
    </row>
    <row r="21" spans="1:8" ht="24" x14ac:dyDescent="0.2">
      <c r="A21" s="15"/>
      <c r="B21" s="15"/>
      <c r="C21" s="15">
        <v>1</v>
      </c>
      <c r="D21" s="15" t="s">
        <v>187</v>
      </c>
      <c r="E21" s="15" t="s">
        <v>19</v>
      </c>
      <c r="F21" s="15">
        <v>250</v>
      </c>
      <c r="G21" s="16"/>
      <c r="H21" s="16">
        <f t="shared" ref="H21:H26" si="1">F21*G21</f>
        <v>0</v>
      </c>
    </row>
    <row r="22" spans="1:8" ht="24" x14ac:dyDescent="0.2">
      <c r="A22" s="15"/>
      <c r="B22" s="15"/>
      <c r="C22" s="15">
        <v>2</v>
      </c>
      <c r="D22" s="15" t="s">
        <v>188</v>
      </c>
      <c r="E22" s="15" t="s">
        <v>19</v>
      </c>
      <c r="F22" s="15">
        <v>300</v>
      </c>
      <c r="G22" s="16"/>
      <c r="H22" s="16">
        <f t="shared" si="1"/>
        <v>0</v>
      </c>
    </row>
    <row r="23" spans="1:8" ht="24" x14ac:dyDescent="0.2">
      <c r="A23" s="15"/>
      <c r="B23" s="15"/>
      <c r="C23" s="15">
        <v>3</v>
      </c>
      <c r="D23" s="15" t="s">
        <v>189</v>
      </c>
      <c r="E23" s="15" t="s">
        <v>19</v>
      </c>
      <c r="F23" s="15">
        <v>300</v>
      </c>
      <c r="G23" s="16"/>
      <c r="H23" s="16">
        <f t="shared" si="1"/>
        <v>0</v>
      </c>
    </row>
    <row r="24" spans="1:8" ht="24" x14ac:dyDescent="0.2">
      <c r="A24" s="15"/>
      <c r="B24" s="15"/>
      <c r="C24" s="15">
        <v>4</v>
      </c>
      <c r="D24" s="15" t="s">
        <v>190</v>
      </c>
      <c r="E24" s="15" t="s">
        <v>19</v>
      </c>
      <c r="F24" s="15">
        <v>300</v>
      </c>
      <c r="G24" s="16"/>
      <c r="H24" s="16">
        <f t="shared" si="1"/>
        <v>0</v>
      </c>
    </row>
    <row r="25" spans="1:8" ht="24" x14ac:dyDescent="0.2">
      <c r="A25" s="15"/>
      <c r="B25" s="15"/>
      <c r="C25" s="15">
        <v>5</v>
      </c>
      <c r="D25" s="15" t="s">
        <v>191</v>
      </c>
      <c r="E25" s="15" t="s">
        <v>19</v>
      </c>
      <c r="F25" s="15">
        <v>400</v>
      </c>
      <c r="G25" s="16"/>
      <c r="H25" s="16">
        <f t="shared" si="1"/>
        <v>0</v>
      </c>
    </row>
    <row r="26" spans="1:8" ht="24" x14ac:dyDescent="0.2">
      <c r="A26" s="15"/>
      <c r="B26" s="15"/>
      <c r="C26" s="15">
        <v>6</v>
      </c>
      <c r="D26" s="15" t="s">
        <v>192</v>
      </c>
      <c r="E26" s="15" t="s">
        <v>19</v>
      </c>
      <c r="F26" s="15">
        <v>300</v>
      </c>
      <c r="G26" s="16"/>
      <c r="H26" s="16">
        <f t="shared" si="1"/>
        <v>0</v>
      </c>
    </row>
    <row r="27" spans="1:8" ht="25.5" x14ac:dyDescent="0.2">
      <c r="A27" s="13" t="str">
        <f>$A$3</f>
        <v>C.2</v>
      </c>
      <c r="B27" s="13">
        <v>5</v>
      </c>
      <c r="C27" s="13"/>
      <c r="D27" s="13" t="s">
        <v>206</v>
      </c>
      <c r="E27" s="13"/>
      <c r="F27" s="13"/>
      <c r="G27" s="14"/>
      <c r="H27" s="14"/>
    </row>
    <row r="28" spans="1:8" x14ac:dyDescent="0.2">
      <c r="A28" s="15"/>
      <c r="B28" s="15"/>
      <c r="C28" s="15">
        <v>1</v>
      </c>
      <c r="D28" s="15" t="s">
        <v>349</v>
      </c>
      <c r="E28" s="15" t="s">
        <v>37</v>
      </c>
      <c r="F28" s="15">
        <v>250</v>
      </c>
      <c r="G28" s="15"/>
      <c r="H28" s="15">
        <f>F28*G28</f>
        <v>0</v>
      </c>
    </row>
    <row r="29" spans="1:8" x14ac:dyDescent="0.2">
      <c r="A29" s="15"/>
      <c r="B29" s="15"/>
      <c r="C29" s="15">
        <v>2</v>
      </c>
      <c r="D29" s="15" t="s">
        <v>350</v>
      </c>
      <c r="E29" s="15" t="s">
        <v>37</v>
      </c>
      <c r="F29" s="15">
        <v>350</v>
      </c>
      <c r="G29" s="15"/>
      <c r="H29" s="15">
        <f>F29*G29</f>
        <v>0</v>
      </c>
    </row>
    <row r="30" spans="1:8" ht="63.75" x14ac:dyDescent="0.2">
      <c r="A30" s="13" t="str">
        <f>$A$3</f>
        <v>C.2</v>
      </c>
      <c r="B30" s="13">
        <v>6</v>
      </c>
      <c r="C30" s="13"/>
      <c r="D30" s="13" t="s">
        <v>207</v>
      </c>
      <c r="E30" s="13" t="s">
        <v>19</v>
      </c>
      <c r="F30" s="13">
        <v>25</v>
      </c>
      <c r="G30" s="13"/>
      <c r="H30" s="13">
        <f>F30*G30</f>
        <v>0</v>
      </c>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15"/>
  <sheetViews>
    <sheetView showGridLines="0" view="pageBreakPreview" topLeftCell="A3" zoomScale="115" zoomScaleSheetLayoutView="115" workbookViewId="0">
      <selection activeCell="H3" sqref="H3"/>
    </sheetView>
  </sheetViews>
  <sheetFormatPr defaultRowHeight="12.75" x14ac:dyDescent="0.2"/>
  <cols>
    <col min="1" max="1" width="5.7109375" customWidth="1"/>
    <col min="2" max="3" width="3.7109375" customWidth="1"/>
    <col min="4" max="4" width="50.7109375" customWidth="1"/>
    <col min="5" max="6" width="7.7109375" customWidth="1"/>
    <col min="7" max="7" width="10.7109375" style="4" customWidth="1"/>
    <col min="8" max="8" width="12.7109375" style="4"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F2" s="33"/>
      <c r="H2" s="5"/>
    </row>
    <row r="3" spans="1:15" ht="15" x14ac:dyDescent="0.2">
      <c r="A3" s="6" t="s">
        <v>200</v>
      </c>
      <c r="B3" s="6"/>
      <c r="C3" s="6"/>
      <c r="D3" s="6" t="s">
        <v>197</v>
      </c>
      <c r="E3" s="6"/>
      <c r="F3" s="34"/>
      <c r="G3" s="7"/>
      <c r="H3" s="7">
        <f>SUM(H5:H15)</f>
        <v>0</v>
      </c>
    </row>
    <row r="4" spans="1:15" x14ac:dyDescent="0.2">
      <c r="A4" s="8"/>
      <c r="B4" s="8"/>
      <c r="C4" s="8"/>
      <c r="D4" s="9" t="s">
        <v>8</v>
      </c>
      <c r="E4" s="10" t="str">
        <f>A3</f>
        <v>C.3</v>
      </c>
      <c r="F4" s="41"/>
      <c r="G4" s="11"/>
      <c r="H4" s="12"/>
    </row>
    <row r="5" spans="1:15" x14ac:dyDescent="0.2">
      <c r="E5" s="42"/>
      <c r="F5" s="43"/>
      <c r="G5" s="44"/>
      <c r="H5" s="44"/>
    </row>
    <row r="6" spans="1:15" x14ac:dyDescent="0.2">
      <c r="E6" s="42"/>
      <c r="F6" s="43"/>
      <c r="G6" s="44"/>
      <c r="H6" s="44"/>
    </row>
    <row r="7" spans="1:15" ht="395.25" x14ac:dyDescent="0.2">
      <c r="A7" s="13" t="str">
        <f>$A$3</f>
        <v>C.3</v>
      </c>
      <c r="B7" s="13">
        <v>1</v>
      </c>
      <c r="C7" s="13"/>
      <c r="D7" s="13" t="s">
        <v>208</v>
      </c>
      <c r="E7" s="13"/>
      <c r="F7" s="13"/>
      <c r="G7" s="14"/>
      <c r="H7" s="14"/>
      <c r="N7" s="3"/>
    </row>
    <row r="8" spans="1:15" x14ac:dyDescent="0.2">
      <c r="A8" s="15"/>
      <c r="B8" s="15"/>
      <c r="C8" s="15">
        <v>1</v>
      </c>
      <c r="D8" s="15" t="s">
        <v>201</v>
      </c>
      <c r="E8" s="15" t="s">
        <v>37</v>
      </c>
      <c r="F8" s="15">
        <v>6610</v>
      </c>
      <c r="G8" s="16"/>
      <c r="H8" s="16">
        <f>F8*G8</f>
        <v>0</v>
      </c>
      <c r="N8" s="3"/>
    </row>
    <row r="9" spans="1:15" x14ac:dyDescent="0.2">
      <c r="A9" s="15"/>
      <c r="B9" s="15"/>
      <c r="C9" s="15">
        <v>2</v>
      </c>
      <c r="D9" s="15" t="s">
        <v>202</v>
      </c>
      <c r="E9" s="15" t="s">
        <v>37</v>
      </c>
      <c r="F9" s="15">
        <v>2150</v>
      </c>
      <c r="G9" s="16"/>
      <c r="H9" s="16">
        <f t="shared" ref="H9:H12" si="0">F9*G9</f>
        <v>0</v>
      </c>
      <c r="N9" s="3"/>
    </row>
    <row r="10" spans="1:15" x14ac:dyDescent="0.2">
      <c r="A10" s="15"/>
      <c r="B10" s="15"/>
      <c r="C10" s="15">
        <v>3</v>
      </c>
      <c r="D10" s="15" t="s">
        <v>203</v>
      </c>
      <c r="E10" s="15" t="s">
        <v>37</v>
      </c>
      <c r="F10" s="15">
        <v>1685</v>
      </c>
      <c r="G10" s="16"/>
      <c r="H10" s="16">
        <f t="shared" si="0"/>
        <v>0</v>
      </c>
      <c r="N10" s="3"/>
    </row>
    <row r="11" spans="1:15" x14ac:dyDescent="0.2">
      <c r="A11" s="15"/>
      <c r="B11" s="15"/>
      <c r="C11" s="15">
        <v>4</v>
      </c>
      <c r="D11" s="15" t="s">
        <v>204</v>
      </c>
      <c r="E11" s="15" t="s">
        <v>37</v>
      </c>
      <c r="F11" s="15">
        <v>2415</v>
      </c>
      <c r="G11" s="16"/>
      <c r="H11" s="16">
        <f t="shared" si="0"/>
        <v>0</v>
      </c>
      <c r="N11" s="3"/>
    </row>
    <row r="12" spans="1:15" x14ac:dyDescent="0.2">
      <c r="A12" s="15"/>
      <c r="B12" s="15"/>
      <c r="C12" s="15">
        <v>5</v>
      </c>
      <c r="D12" s="15" t="s">
        <v>205</v>
      </c>
      <c r="E12" s="15" t="s">
        <v>37</v>
      </c>
      <c r="F12" s="15">
        <v>1035</v>
      </c>
      <c r="G12" s="16"/>
      <c r="H12" s="16">
        <f t="shared" si="0"/>
        <v>0</v>
      </c>
      <c r="N12" s="3"/>
    </row>
    <row r="13" spans="1:15" ht="395.25" x14ac:dyDescent="0.2">
      <c r="A13" s="13"/>
      <c r="B13" s="13"/>
      <c r="C13" s="13"/>
      <c r="D13" s="13" t="s">
        <v>209</v>
      </c>
      <c r="E13" s="13"/>
      <c r="F13" s="13"/>
      <c r="G13" s="14"/>
      <c r="H13" s="14"/>
      <c r="N13" s="3"/>
    </row>
    <row r="14" spans="1:15" x14ac:dyDescent="0.2">
      <c r="A14" s="15"/>
      <c r="B14" s="15"/>
      <c r="C14" s="15">
        <v>1</v>
      </c>
      <c r="D14" s="15" t="s">
        <v>349</v>
      </c>
      <c r="E14" s="15" t="s">
        <v>37</v>
      </c>
      <c r="F14" s="15">
        <v>250</v>
      </c>
      <c r="G14" s="16"/>
      <c r="H14" s="16">
        <f>F14*G14</f>
        <v>0</v>
      </c>
    </row>
    <row r="15" spans="1:15" x14ac:dyDescent="0.2">
      <c r="A15" s="15"/>
      <c r="B15" s="15"/>
      <c r="C15" s="15">
        <v>2</v>
      </c>
      <c r="D15" s="15" t="s">
        <v>351</v>
      </c>
      <c r="E15" s="15" t="s">
        <v>37</v>
      </c>
      <c r="F15" s="15">
        <v>350</v>
      </c>
      <c r="G15" s="16"/>
      <c r="H15" s="16">
        <f>F15*G15</f>
        <v>0</v>
      </c>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37"/>
  <sheetViews>
    <sheetView showGridLines="0" view="pageBreakPreview" topLeftCell="A10" zoomScale="130" zoomScaleNormal="100" zoomScaleSheetLayoutView="130" workbookViewId="0">
      <selection activeCell="F32" sqref="F32"/>
    </sheetView>
  </sheetViews>
  <sheetFormatPr defaultRowHeight="12.75" x14ac:dyDescent="0.2"/>
  <cols>
    <col min="1" max="1" width="4.7109375" style="81" customWidth="1"/>
    <col min="2" max="2" width="77.42578125" style="81" customWidth="1"/>
    <col min="3" max="3" width="5" style="81" customWidth="1"/>
    <col min="4" max="4" width="12.42578125" style="88" customWidth="1"/>
    <col min="5" max="5" width="5.5703125" style="80" customWidth="1"/>
    <col min="6" max="6" width="3" style="80" customWidth="1"/>
    <col min="7" max="7" width="10.28515625" style="81" customWidth="1"/>
    <col min="8" max="8" width="13.140625" style="81" customWidth="1"/>
    <col min="9" max="9" width="13" style="81" customWidth="1"/>
    <col min="10" max="16384" width="9.140625" style="81"/>
  </cols>
  <sheetData>
    <row r="1" spans="1:11" x14ac:dyDescent="0.2">
      <c r="A1" s="100"/>
      <c r="B1" s="100"/>
      <c r="C1" s="100"/>
      <c r="D1" s="101"/>
      <c r="E1" s="102"/>
      <c r="F1" s="103"/>
    </row>
    <row r="2" spans="1:11" ht="15" x14ac:dyDescent="0.25">
      <c r="A2" s="112">
        <v>1</v>
      </c>
      <c r="B2" s="113" t="s">
        <v>304</v>
      </c>
      <c r="C2" s="114"/>
      <c r="D2" s="115"/>
      <c r="E2" s="116"/>
      <c r="F2" s="117"/>
    </row>
    <row r="3" spans="1:11" s="76" customFormat="1" x14ac:dyDescent="0.2">
      <c r="A3" s="105"/>
      <c r="B3" s="106"/>
      <c r="C3" s="100"/>
      <c r="D3" s="107"/>
      <c r="E3" s="103"/>
      <c r="F3" s="108"/>
      <c r="G3" s="90"/>
      <c r="H3" s="89"/>
      <c r="I3" s="90"/>
      <c r="J3" s="91"/>
      <c r="K3" s="91"/>
    </row>
    <row r="4" spans="1:11" s="76" customFormat="1" x14ac:dyDescent="0.2">
      <c r="A4" s="109"/>
      <c r="B4" s="150" t="s">
        <v>305</v>
      </c>
      <c r="C4" s="100"/>
      <c r="D4" s="100"/>
      <c r="E4" s="104"/>
      <c r="F4" s="104"/>
      <c r="G4" s="90"/>
      <c r="H4" s="89"/>
      <c r="I4" s="90"/>
      <c r="J4" s="91"/>
      <c r="K4" s="91"/>
    </row>
    <row r="5" spans="1:11" s="76" customFormat="1" x14ac:dyDescent="0.2">
      <c r="A5" s="109"/>
      <c r="B5" s="150" t="s">
        <v>306</v>
      </c>
      <c r="C5" s="100"/>
      <c r="D5" s="100"/>
      <c r="E5" s="104"/>
      <c r="F5" s="104"/>
      <c r="G5" s="90"/>
      <c r="H5" s="89"/>
      <c r="I5" s="90"/>
      <c r="J5" s="91"/>
      <c r="K5" s="91"/>
    </row>
    <row r="6" spans="1:11" s="76" customFormat="1" ht="22.5" x14ac:dyDescent="0.2">
      <c r="A6" s="109"/>
      <c r="B6" s="150" t="s">
        <v>307</v>
      </c>
      <c r="C6" s="100"/>
      <c r="D6" s="100"/>
      <c r="E6" s="104"/>
      <c r="F6" s="104"/>
      <c r="G6" s="90"/>
      <c r="H6" s="90"/>
      <c r="I6" s="91"/>
      <c r="J6" s="91"/>
    </row>
    <row r="7" spans="1:11" s="76" customFormat="1" ht="22.5" x14ac:dyDescent="0.2">
      <c r="A7" s="109"/>
      <c r="B7" s="150" t="s">
        <v>308</v>
      </c>
      <c r="C7" s="100"/>
      <c r="D7" s="100"/>
      <c r="E7" s="104"/>
      <c r="F7" s="104"/>
      <c r="G7" s="89"/>
      <c r="H7" s="90"/>
      <c r="I7" s="91"/>
      <c r="J7" s="91"/>
    </row>
    <row r="8" spans="1:11" s="76" customFormat="1" ht="22.5" x14ac:dyDescent="0.2">
      <c r="A8" s="109"/>
      <c r="B8" s="150" t="s">
        <v>309</v>
      </c>
      <c r="C8" s="100"/>
      <c r="D8" s="100"/>
      <c r="E8" s="104"/>
      <c r="F8" s="104"/>
      <c r="G8" s="89"/>
      <c r="H8" s="90"/>
      <c r="I8" s="91"/>
      <c r="J8" s="91"/>
    </row>
    <row r="9" spans="1:11" s="76" customFormat="1" ht="22.5" x14ac:dyDescent="0.2">
      <c r="A9" s="109"/>
      <c r="B9" s="150" t="s">
        <v>310</v>
      </c>
      <c r="C9" s="100"/>
      <c r="D9" s="100"/>
      <c r="E9" s="104"/>
      <c r="F9" s="104"/>
      <c r="G9" s="89"/>
      <c r="H9" s="90"/>
      <c r="I9" s="91"/>
      <c r="J9" s="91"/>
    </row>
    <row r="10" spans="1:11" s="76" customFormat="1" ht="45" x14ac:dyDescent="0.2">
      <c r="A10" s="109"/>
      <c r="B10" s="150" t="s">
        <v>311</v>
      </c>
      <c r="C10" s="100"/>
      <c r="D10" s="100"/>
      <c r="E10" s="104"/>
      <c r="F10" s="104"/>
      <c r="G10" s="89"/>
      <c r="H10" s="90"/>
      <c r="I10" s="91"/>
      <c r="J10" s="91"/>
    </row>
    <row r="11" spans="1:11" s="76" customFormat="1" ht="22.5" x14ac:dyDescent="0.2">
      <c r="A11" s="109"/>
      <c r="B11" s="150" t="s">
        <v>312</v>
      </c>
      <c r="C11" s="100"/>
      <c r="D11" s="100"/>
      <c r="E11" s="104"/>
      <c r="F11" s="104"/>
      <c r="G11" s="89"/>
      <c r="H11" s="90"/>
      <c r="I11" s="91"/>
      <c r="J11" s="91"/>
    </row>
    <row r="12" spans="1:11" s="76" customFormat="1" ht="22.5" x14ac:dyDescent="0.2">
      <c r="A12" s="109"/>
      <c r="B12" s="150" t="s">
        <v>313</v>
      </c>
      <c r="C12" s="100"/>
      <c r="D12" s="100"/>
      <c r="E12" s="104"/>
      <c r="F12" s="104"/>
      <c r="G12" s="89"/>
      <c r="H12" s="90"/>
      <c r="I12" s="91"/>
      <c r="J12" s="91"/>
    </row>
    <row r="13" spans="1:11" s="76" customFormat="1" x14ac:dyDescent="0.2">
      <c r="A13" s="109"/>
      <c r="B13" s="151"/>
      <c r="C13" s="100"/>
      <c r="D13" s="100"/>
      <c r="E13" s="104"/>
      <c r="F13" s="104"/>
      <c r="G13" s="89"/>
      <c r="H13" s="90"/>
      <c r="I13" s="91"/>
      <c r="J13" s="91"/>
    </row>
    <row r="14" spans="1:11" s="76" customFormat="1" ht="25.5" x14ac:dyDescent="0.2">
      <c r="A14" s="109"/>
      <c r="B14" s="152" t="s">
        <v>314</v>
      </c>
      <c r="C14" s="100"/>
      <c r="D14" s="100"/>
      <c r="E14" s="104"/>
      <c r="F14" s="104"/>
      <c r="G14" s="89"/>
      <c r="H14" s="90"/>
      <c r="I14" s="91"/>
      <c r="J14" s="91"/>
    </row>
    <row r="15" spans="1:11" s="76" customFormat="1" ht="25.5" x14ac:dyDescent="0.2">
      <c r="A15" s="109"/>
      <c r="B15" s="152" t="s">
        <v>315</v>
      </c>
      <c r="C15" s="100"/>
      <c r="D15" s="100"/>
      <c r="E15" s="104"/>
      <c r="F15" s="104"/>
      <c r="G15" s="89"/>
      <c r="H15" s="90"/>
      <c r="I15" s="91"/>
      <c r="J15" s="91"/>
    </row>
    <row r="16" spans="1:11" s="76" customFormat="1" ht="25.5" x14ac:dyDescent="0.2">
      <c r="A16" s="109"/>
      <c r="B16" s="152" t="s">
        <v>316</v>
      </c>
      <c r="C16" s="100"/>
      <c r="D16" s="100"/>
      <c r="E16" s="104"/>
      <c r="F16" s="104"/>
    </row>
    <row r="17" spans="1:10" s="76" customFormat="1" ht="25.5" x14ac:dyDescent="0.2">
      <c r="A17" s="109"/>
      <c r="B17" s="152" t="s">
        <v>317</v>
      </c>
      <c r="C17" s="100"/>
      <c r="D17" s="100"/>
      <c r="E17" s="104"/>
      <c r="F17" s="104"/>
      <c r="G17" s="89"/>
      <c r="H17" s="90"/>
      <c r="I17" s="91"/>
      <c r="J17" s="91"/>
    </row>
    <row r="18" spans="1:10" s="76" customFormat="1" ht="38.25" x14ac:dyDescent="0.2">
      <c r="A18" s="81"/>
      <c r="B18" s="152" t="s">
        <v>318</v>
      </c>
      <c r="C18" s="81"/>
      <c r="D18" s="88"/>
      <c r="E18" s="80"/>
      <c r="F18" s="80"/>
    </row>
    <row r="19" spans="1:10" s="76" customFormat="1" ht="25.5" x14ac:dyDescent="0.2">
      <c r="A19" s="81"/>
      <c r="B19" s="152" t="s">
        <v>319</v>
      </c>
      <c r="C19" s="81"/>
      <c r="D19" s="88"/>
      <c r="E19" s="80"/>
      <c r="F19" s="80"/>
      <c r="G19" s="89"/>
      <c r="H19" s="90"/>
      <c r="I19" s="91"/>
      <c r="J19" s="91"/>
    </row>
    <row r="20" spans="1:10" ht="25.5" x14ac:dyDescent="0.2">
      <c r="B20" s="152" t="s">
        <v>320</v>
      </c>
    </row>
    <row r="21" spans="1:10" x14ac:dyDescent="0.2">
      <c r="B21" s="152" t="s">
        <v>321</v>
      </c>
    </row>
    <row r="22" spans="1:10" ht="25.5" x14ac:dyDescent="0.2">
      <c r="B22" s="152" t="s">
        <v>322</v>
      </c>
    </row>
    <row r="23" spans="1:10" ht="25.5" x14ac:dyDescent="0.2">
      <c r="B23" s="152" t="s">
        <v>323</v>
      </c>
    </row>
    <row r="24" spans="1:10" ht="25.5" x14ac:dyDescent="0.2">
      <c r="B24" s="152" t="s">
        <v>324</v>
      </c>
    </row>
    <row r="25" spans="1:10" ht="25.5" x14ac:dyDescent="0.2">
      <c r="B25" s="152" t="s">
        <v>325</v>
      </c>
    </row>
    <row r="26" spans="1:10" ht="25.5" x14ac:dyDescent="0.2">
      <c r="B26" s="152" t="s">
        <v>326</v>
      </c>
    </row>
    <row r="27" spans="1:10" ht="25.5" x14ac:dyDescent="0.2">
      <c r="B27" s="152" t="s">
        <v>327</v>
      </c>
    </row>
    <row r="28" spans="1:10" ht="38.25" x14ac:dyDescent="0.2">
      <c r="B28" s="152" t="s">
        <v>328</v>
      </c>
    </row>
    <row r="29" spans="1:10" ht="25.5" x14ac:dyDescent="0.2">
      <c r="B29" s="152" t="s">
        <v>329</v>
      </c>
    </row>
    <row r="30" spans="1:10" ht="25.5" x14ac:dyDescent="0.2">
      <c r="B30" s="152" t="s">
        <v>330</v>
      </c>
    </row>
    <row r="31" spans="1:10" ht="25.5" x14ac:dyDescent="0.2">
      <c r="B31" s="152" t="s">
        <v>331</v>
      </c>
    </row>
    <row r="32" spans="1:10" ht="25.5" x14ac:dyDescent="0.2">
      <c r="B32" s="152" t="s">
        <v>332</v>
      </c>
    </row>
    <row r="33" spans="2:2" x14ac:dyDescent="0.2">
      <c r="B33" s="152" t="s">
        <v>333</v>
      </c>
    </row>
    <row r="34" spans="2:2" x14ac:dyDescent="0.2">
      <c r="B34" s="152" t="s">
        <v>334</v>
      </c>
    </row>
    <row r="35" spans="2:2" x14ac:dyDescent="0.2">
      <c r="B35" s="152" t="s">
        <v>335</v>
      </c>
    </row>
    <row r="36" spans="2:2" x14ac:dyDescent="0.2">
      <c r="B36" s="152" t="s">
        <v>336</v>
      </c>
    </row>
    <row r="37" spans="2:2" ht="25.5" x14ac:dyDescent="0.2">
      <c r="B37" s="152" t="s">
        <v>337</v>
      </c>
    </row>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23"/>
  <sheetViews>
    <sheetView showGridLines="0" view="pageBreakPreview" topLeftCell="A7" zoomScale="115" zoomScaleNormal="100" zoomScaleSheetLayoutView="115" workbookViewId="0">
      <selection activeCell="F7" sqref="F7"/>
    </sheetView>
  </sheetViews>
  <sheetFormatPr defaultRowHeight="12.75" x14ac:dyDescent="0.2"/>
  <cols>
    <col min="1" max="1" width="4.7109375" style="81" customWidth="1"/>
    <col min="2" max="2" width="51" style="81" customWidth="1"/>
    <col min="3" max="3" width="5" style="81" customWidth="1"/>
    <col min="4" max="4" width="6" style="88" customWidth="1"/>
    <col min="5" max="5" width="11.7109375" style="80" customWidth="1"/>
    <col min="6" max="6" width="11.28515625" style="80" customWidth="1"/>
    <col min="7" max="7" width="10.28515625" style="81" customWidth="1"/>
    <col min="8" max="8" width="13.140625" style="81" customWidth="1"/>
    <col min="9" max="9" width="13" style="81" customWidth="1"/>
    <col min="10" max="16384" width="9.140625" style="81"/>
  </cols>
  <sheetData>
    <row r="1" spans="1:11" s="76" customFormat="1" ht="15.75" x14ac:dyDescent="0.2">
      <c r="B1" s="111" t="s">
        <v>291</v>
      </c>
      <c r="E1" s="77"/>
      <c r="F1" s="77"/>
    </row>
    <row r="2" spans="1:11" x14ac:dyDescent="0.2">
      <c r="A2" s="78"/>
      <c r="B2" s="78"/>
      <c r="C2" s="76"/>
      <c r="D2" s="79"/>
      <c r="E2" s="77"/>
    </row>
    <row r="3" spans="1:11" s="76" customFormat="1" ht="9.75" customHeight="1" x14ac:dyDescent="0.2">
      <c r="A3" s="118" t="s">
        <v>265</v>
      </c>
      <c r="B3" s="119" t="s">
        <v>266</v>
      </c>
      <c r="C3" s="119" t="s">
        <v>267</v>
      </c>
      <c r="D3" s="120" t="s">
        <v>3</v>
      </c>
      <c r="E3" s="121" t="s">
        <v>268</v>
      </c>
      <c r="F3" s="122" t="s">
        <v>269</v>
      </c>
    </row>
    <row r="4" spans="1:11" s="86" customFormat="1" x14ac:dyDescent="0.2">
      <c r="A4" s="82"/>
      <c r="B4" s="83"/>
      <c r="C4" s="83"/>
      <c r="D4" s="84"/>
      <c r="E4" s="85"/>
      <c r="F4" s="85"/>
    </row>
    <row r="5" spans="1:11" s="87" customFormat="1" x14ac:dyDescent="0.2">
      <c r="A5" s="95"/>
      <c r="B5" s="110" t="s">
        <v>270</v>
      </c>
      <c r="C5" s="96"/>
      <c r="D5" s="97"/>
      <c r="E5" s="98"/>
      <c r="F5" s="99"/>
    </row>
    <row r="6" spans="1:11" x14ac:dyDescent="0.2">
      <c r="A6" s="100"/>
      <c r="B6" s="100"/>
      <c r="C6" s="100"/>
      <c r="D6" s="101"/>
      <c r="E6" s="102"/>
      <c r="F6" s="103"/>
    </row>
    <row r="7" spans="1:11" ht="15" x14ac:dyDescent="0.25">
      <c r="A7" s="112">
        <v>1</v>
      </c>
      <c r="B7" s="113" t="s">
        <v>264</v>
      </c>
      <c r="C7" s="114"/>
      <c r="D7" s="115"/>
      <c r="E7" s="116"/>
      <c r="F7" s="117">
        <f>SUM(F9:F21)</f>
        <v>0</v>
      </c>
    </row>
    <row r="8" spans="1:11" s="76" customFormat="1" x14ac:dyDescent="0.2">
      <c r="A8" s="105"/>
      <c r="B8" s="106"/>
      <c r="C8" s="100"/>
      <c r="D8" s="107"/>
      <c r="E8" s="103"/>
      <c r="F8" s="108"/>
      <c r="G8" s="90"/>
      <c r="H8" s="89"/>
      <c r="I8" s="90"/>
      <c r="J8" s="91"/>
      <c r="K8" s="91"/>
    </row>
    <row r="9" spans="1:11" s="76" customFormat="1" ht="38.25" x14ac:dyDescent="0.2">
      <c r="A9" s="109">
        <v>1</v>
      </c>
      <c r="B9" s="100" t="s">
        <v>293</v>
      </c>
      <c r="C9" s="100" t="s">
        <v>271</v>
      </c>
      <c r="D9" s="100">
        <v>760</v>
      </c>
      <c r="E9" s="104"/>
      <c r="F9" s="104">
        <f>D9*E9</f>
        <v>0</v>
      </c>
      <c r="G9" s="90"/>
      <c r="H9" s="89"/>
      <c r="I9" s="90"/>
      <c r="J9" s="91"/>
      <c r="K9" s="91"/>
    </row>
    <row r="10" spans="1:11" s="76" customFormat="1" ht="25.5" x14ac:dyDescent="0.2">
      <c r="A10" s="109">
        <v>2</v>
      </c>
      <c r="B10" s="100" t="s">
        <v>272</v>
      </c>
      <c r="C10" s="100" t="s">
        <v>273</v>
      </c>
      <c r="D10" s="100">
        <v>10</v>
      </c>
      <c r="E10" s="104"/>
      <c r="F10" s="104">
        <f>D10*E10</f>
        <v>0</v>
      </c>
      <c r="G10" s="90"/>
      <c r="H10" s="89"/>
      <c r="I10" s="90"/>
      <c r="J10" s="91"/>
      <c r="K10" s="91"/>
    </row>
    <row r="11" spans="1:11" s="76" customFormat="1" ht="25.5" x14ac:dyDescent="0.2">
      <c r="A11" s="109">
        <v>3</v>
      </c>
      <c r="B11" s="100" t="s">
        <v>284</v>
      </c>
      <c r="C11" s="100" t="s">
        <v>273</v>
      </c>
      <c r="D11" s="100">
        <v>7</v>
      </c>
      <c r="E11" s="104"/>
      <c r="F11" s="104">
        <f t="shared" ref="F11:F21" si="0">D11*E11</f>
        <v>0</v>
      </c>
      <c r="G11" s="90"/>
      <c r="H11" s="90"/>
      <c r="I11" s="91"/>
      <c r="J11" s="91"/>
    </row>
    <row r="12" spans="1:11" s="76" customFormat="1" ht="51" x14ac:dyDescent="0.2">
      <c r="A12" s="109">
        <v>4</v>
      </c>
      <c r="B12" s="100" t="s">
        <v>274</v>
      </c>
      <c r="C12" s="100" t="s">
        <v>271</v>
      </c>
      <c r="D12" s="100">
        <v>1930</v>
      </c>
      <c r="E12" s="104"/>
      <c r="F12" s="104">
        <f t="shared" si="0"/>
        <v>0</v>
      </c>
      <c r="G12" s="89"/>
      <c r="H12" s="90"/>
      <c r="I12" s="91"/>
      <c r="J12" s="91"/>
    </row>
    <row r="13" spans="1:11" s="76" customFormat="1" ht="63.75" x14ac:dyDescent="0.2">
      <c r="A13" s="109">
        <v>5</v>
      </c>
      <c r="B13" s="100" t="s">
        <v>338</v>
      </c>
      <c r="C13" s="100" t="s">
        <v>273</v>
      </c>
      <c r="D13" s="100">
        <v>10</v>
      </c>
      <c r="E13" s="104"/>
      <c r="F13" s="104">
        <f>D13*E13</f>
        <v>0</v>
      </c>
      <c r="G13" s="89"/>
      <c r="H13" s="90"/>
      <c r="I13" s="91"/>
      <c r="J13" s="91"/>
    </row>
    <row r="14" spans="1:11" s="76" customFormat="1" ht="38.25" x14ac:dyDescent="0.2">
      <c r="A14" s="109">
        <v>6</v>
      </c>
      <c r="B14" s="100" t="s">
        <v>285</v>
      </c>
      <c r="C14" s="100" t="s">
        <v>273</v>
      </c>
      <c r="D14" s="100">
        <v>7</v>
      </c>
      <c r="E14" s="104"/>
      <c r="F14" s="104">
        <f t="shared" si="0"/>
        <v>0</v>
      </c>
      <c r="G14" s="89"/>
      <c r="H14" s="90"/>
      <c r="I14" s="91"/>
      <c r="J14" s="91"/>
    </row>
    <row r="15" spans="1:11" s="76" customFormat="1" ht="25.5" x14ac:dyDescent="0.2">
      <c r="A15" s="109">
        <v>7</v>
      </c>
      <c r="B15" s="100" t="s">
        <v>288</v>
      </c>
      <c r="C15" s="100" t="s">
        <v>271</v>
      </c>
      <c r="D15" s="100">
        <v>720</v>
      </c>
      <c r="E15" s="104"/>
      <c r="F15" s="104">
        <f t="shared" si="0"/>
        <v>0</v>
      </c>
      <c r="G15" s="89"/>
      <c r="H15" s="90"/>
      <c r="I15" s="91"/>
      <c r="J15" s="91"/>
    </row>
    <row r="16" spans="1:11" s="76" customFormat="1" ht="25.5" x14ac:dyDescent="0.2">
      <c r="A16" s="109">
        <v>8</v>
      </c>
      <c r="B16" s="100" t="s">
        <v>286</v>
      </c>
      <c r="C16" s="100" t="s">
        <v>271</v>
      </c>
      <c r="D16" s="100">
        <v>40</v>
      </c>
      <c r="E16" s="104"/>
      <c r="F16" s="104">
        <f>D16*E16</f>
        <v>0</v>
      </c>
      <c r="G16" s="89"/>
      <c r="H16" s="90"/>
      <c r="I16" s="91"/>
      <c r="J16" s="91"/>
    </row>
    <row r="17" spans="1:10" s="76" customFormat="1" ht="25.5" x14ac:dyDescent="0.2">
      <c r="A17" s="109">
        <v>9</v>
      </c>
      <c r="B17" s="100" t="s">
        <v>275</v>
      </c>
      <c r="C17" s="100" t="s">
        <v>271</v>
      </c>
      <c r="D17" s="100">
        <v>760</v>
      </c>
      <c r="E17" s="104"/>
      <c r="F17" s="104">
        <f t="shared" si="0"/>
        <v>0</v>
      </c>
      <c r="G17" s="89"/>
      <c r="H17" s="90"/>
      <c r="I17" s="91"/>
      <c r="J17" s="91"/>
    </row>
    <row r="18" spans="1:10" s="76" customFormat="1" ht="25.5" x14ac:dyDescent="0.2">
      <c r="A18" s="109">
        <v>10</v>
      </c>
      <c r="B18" s="100" t="s">
        <v>276</v>
      </c>
      <c r="C18" s="100" t="s">
        <v>271</v>
      </c>
      <c r="D18" s="100">
        <v>760</v>
      </c>
      <c r="E18" s="104"/>
      <c r="F18" s="104">
        <f t="shared" si="0"/>
        <v>0</v>
      </c>
      <c r="G18" s="89"/>
      <c r="H18" s="90"/>
      <c r="I18" s="91"/>
      <c r="J18" s="91"/>
    </row>
    <row r="19" spans="1:10" s="76" customFormat="1" ht="38.25" x14ac:dyDescent="0.2">
      <c r="A19" s="109">
        <v>11</v>
      </c>
      <c r="B19" s="100" t="s">
        <v>277</v>
      </c>
      <c r="C19" s="100" t="s">
        <v>271</v>
      </c>
      <c r="D19" s="100">
        <v>780</v>
      </c>
      <c r="E19" s="104"/>
      <c r="F19" s="104">
        <f t="shared" si="0"/>
        <v>0</v>
      </c>
      <c r="G19" s="89"/>
      <c r="H19" s="90"/>
      <c r="I19" s="91"/>
      <c r="J19" s="91"/>
    </row>
    <row r="20" spans="1:10" s="76" customFormat="1" ht="25.5" x14ac:dyDescent="0.2">
      <c r="A20" s="109">
        <v>12</v>
      </c>
      <c r="B20" s="100" t="s">
        <v>287</v>
      </c>
      <c r="C20" s="100" t="s">
        <v>278</v>
      </c>
      <c r="D20" s="100">
        <v>88</v>
      </c>
      <c r="E20" s="104"/>
      <c r="F20" s="104">
        <f t="shared" si="0"/>
        <v>0</v>
      </c>
      <c r="G20" s="89"/>
      <c r="H20" s="90"/>
      <c r="I20" s="91"/>
      <c r="J20" s="91"/>
    </row>
    <row r="21" spans="1:10" s="76" customFormat="1" x14ac:dyDescent="0.2">
      <c r="A21" s="109">
        <v>13</v>
      </c>
      <c r="B21" s="100" t="s">
        <v>280</v>
      </c>
      <c r="C21" s="100" t="s">
        <v>279</v>
      </c>
      <c r="D21" s="100">
        <v>1</v>
      </c>
      <c r="E21" s="104"/>
      <c r="F21" s="104">
        <f t="shared" si="0"/>
        <v>0</v>
      </c>
      <c r="G21" s="89"/>
      <c r="H21" s="90"/>
      <c r="I21" s="91"/>
      <c r="J21" s="91"/>
    </row>
    <row r="22" spans="1:10" s="76" customFormat="1" x14ac:dyDescent="0.2">
      <c r="A22" s="81"/>
      <c r="B22" s="81"/>
      <c r="C22" s="81"/>
      <c r="D22" s="88"/>
      <c r="E22" s="80"/>
      <c r="F22" s="80"/>
    </row>
    <row r="23" spans="1:10" s="76" customFormat="1" x14ac:dyDescent="0.2">
      <c r="A23" s="81"/>
      <c r="B23" s="81"/>
      <c r="C23" s="81"/>
      <c r="D23" s="88"/>
      <c r="E23" s="80"/>
      <c r="F23" s="80"/>
      <c r="G23" s="89"/>
      <c r="H23" s="90"/>
      <c r="I23" s="91"/>
      <c r="J23" s="91"/>
    </row>
  </sheetData>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24"/>
  <sheetViews>
    <sheetView showGridLines="0" view="pageBreakPreview" zoomScale="130" zoomScaleNormal="100" zoomScaleSheetLayoutView="130" workbookViewId="0">
      <selection activeCell="F7" sqref="F7"/>
    </sheetView>
  </sheetViews>
  <sheetFormatPr defaultRowHeight="11.25" x14ac:dyDescent="0.2"/>
  <cols>
    <col min="1" max="1" width="5.85546875" style="76" customWidth="1"/>
    <col min="2" max="2" width="48.5703125" style="76" customWidth="1"/>
    <col min="3" max="3" width="5" style="76" customWidth="1"/>
    <col min="4" max="4" width="7.42578125" style="76" customWidth="1"/>
    <col min="5" max="5" width="9.7109375" style="77" customWidth="1"/>
    <col min="6" max="6" width="13.140625" style="77" customWidth="1"/>
    <col min="7" max="16384" width="9.140625" style="76"/>
  </cols>
  <sheetData>
    <row r="1" spans="1:6" ht="15.75" x14ac:dyDescent="0.2">
      <c r="B1" s="111" t="s">
        <v>292</v>
      </c>
    </row>
    <row r="3" spans="1:6" x14ac:dyDescent="0.2">
      <c r="A3" s="118" t="s">
        <v>265</v>
      </c>
      <c r="B3" s="119" t="s">
        <v>266</v>
      </c>
      <c r="C3" s="119" t="s">
        <v>267</v>
      </c>
      <c r="D3" s="120" t="s">
        <v>3</v>
      </c>
      <c r="E3" s="121" t="s">
        <v>268</v>
      </c>
      <c r="F3" s="122" t="s">
        <v>269</v>
      </c>
    </row>
    <row r="5" spans="1:6" ht="12" x14ac:dyDescent="0.2">
      <c r="A5" s="92"/>
      <c r="B5" s="110" t="s">
        <v>270</v>
      </c>
    </row>
    <row r="6" spans="1:6" ht="12" x14ac:dyDescent="0.2">
      <c r="A6" s="92"/>
      <c r="B6" s="110"/>
    </row>
    <row r="7" spans="1:6" ht="30" x14ac:dyDescent="0.2">
      <c r="A7" s="113"/>
      <c r="B7" s="113" t="str">
        <f>B1</f>
        <v>GRADBENA DELA ZA NN NAPAJANJE IN RAZSVETLJAVO</v>
      </c>
      <c r="C7" s="113"/>
      <c r="D7" s="113"/>
      <c r="E7" s="117"/>
      <c r="F7" s="117">
        <f>SUM(F9:F22)</f>
        <v>0</v>
      </c>
    </row>
    <row r="9" spans="1:6" s="93" customFormat="1" ht="39" customHeight="1" x14ac:dyDescent="0.2">
      <c r="A9" s="100">
        <v>1</v>
      </c>
      <c r="B9" s="100" t="s">
        <v>294</v>
      </c>
      <c r="C9" s="100" t="s">
        <v>271</v>
      </c>
      <c r="D9" s="100">
        <f>660+870</f>
        <v>1530</v>
      </c>
      <c r="E9" s="104"/>
      <c r="F9" s="104">
        <f t="shared" ref="F9:F22" si="0">D9*E9</f>
        <v>0</v>
      </c>
    </row>
    <row r="10" spans="1:6" s="93" customFormat="1" ht="51" x14ac:dyDescent="0.2">
      <c r="A10" s="100">
        <v>2</v>
      </c>
      <c r="B10" s="100" t="s">
        <v>295</v>
      </c>
      <c r="C10" s="100" t="s">
        <v>273</v>
      </c>
      <c r="D10" s="100">
        <v>10</v>
      </c>
      <c r="E10" s="104"/>
      <c r="F10" s="104">
        <f t="shared" si="0"/>
        <v>0</v>
      </c>
    </row>
    <row r="11" spans="1:6" s="93" customFormat="1" ht="51" x14ac:dyDescent="0.2">
      <c r="A11" s="100">
        <v>3</v>
      </c>
      <c r="B11" s="100" t="s">
        <v>296</v>
      </c>
      <c r="C11" s="100" t="s">
        <v>273</v>
      </c>
      <c r="D11" s="100">
        <v>8</v>
      </c>
      <c r="E11" s="104"/>
      <c r="F11" s="104">
        <f t="shared" si="0"/>
        <v>0</v>
      </c>
    </row>
    <row r="12" spans="1:6" s="93" customFormat="1" ht="38.25" x14ac:dyDescent="0.2">
      <c r="A12" s="100">
        <v>4</v>
      </c>
      <c r="B12" s="100" t="s">
        <v>281</v>
      </c>
      <c r="C12" s="100" t="s">
        <v>273</v>
      </c>
      <c r="D12" s="100">
        <v>7</v>
      </c>
      <c r="E12" s="104"/>
      <c r="F12" s="104">
        <f t="shared" si="0"/>
        <v>0</v>
      </c>
    </row>
    <row r="13" spans="1:6" s="93" customFormat="1" ht="38.25" x14ac:dyDescent="0.2">
      <c r="A13" s="100">
        <v>5</v>
      </c>
      <c r="B13" s="100" t="s">
        <v>297</v>
      </c>
      <c r="C13" s="100" t="s">
        <v>273</v>
      </c>
      <c r="D13" s="100">
        <v>90</v>
      </c>
      <c r="E13" s="104"/>
      <c r="F13" s="104">
        <f t="shared" si="0"/>
        <v>0</v>
      </c>
    </row>
    <row r="14" spans="1:6" s="93" customFormat="1" ht="57" customHeight="1" x14ac:dyDescent="0.2">
      <c r="A14" s="100">
        <v>6</v>
      </c>
      <c r="B14" s="100" t="s">
        <v>339</v>
      </c>
      <c r="C14" s="100" t="s">
        <v>273</v>
      </c>
      <c r="D14" s="100">
        <v>7</v>
      </c>
      <c r="E14" s="104"/>
      <c r="F14" s="104">
        <f t="shared" si="0"/>
        <v>0</v>
      </c>
    </row>
    <row r="15" spans="1:6" s="93" customFormat="1" ht="63.75" x14ac:dyDescent="0.2">
      <c r="A15" s="100">
        <v>7</v>
      </c>
      <c r="B15" s="100" t="s">
        <v>340</v>
      </c>
      <c r="C15" s="100" t="s">
        <v>273</v>
      </c>
      <c r="D15" s="100">
        <v>8</v>
      </c>
      <c r="E15" s="104"/>
      <c r="F15" s="104">
        <f t="shared" si="0"/>
        <v>0</v>
      </c>
    </row>
    <row r="16" spans="1:6" s="93" customFormat="1" ht="38.25" x14ac:dyDescent="0.2">
      <c r="A16" s="100">
        <v>8</v>
      </c>
      <c r="B16" s="100" t="s">
        <v>298</v>
      </c>
      <c r="C16" s="100" t="s">
        <v>273</v>
      </c>
      <c r="D16" s="100">
        <v>10</v>
      </c>
      <c r="E16" s="104"/>
      <c r="F16" s="104">
        <f t="shared" si="0"/>
        <v>0</v>
      </c>
    </row>
    <row r="17" spans="1:7" s="93" customFormat="1" ht="38.25" x14ac:dyDescent="0.2">
      <c r="A17" s="100">
        <v>9</v>
      </c>
      <c r="B17" s="100" t="s">
        <v>300</v>
      </c>
      <c r="C17" s="100" t="s">
        <v>273</v>
      </c>
      <c r="D17" s="100">
        <v>80</v>
      </c>
      <c r="E17" s="104"/>
      <c r="F17" s="104">
        <f>D17*E17</f>
        <v>0</v>
      </c>
    </row>
    <row r="18" spans="1:7" s="93" customFormat="1" ht="51" x14ac:dyDescent="0.2">
      <c r="A18" s="100">
        <v>10</v>
      </c>
      <c r="B18" s="100" t="s">
        <v>289</v>
      </c>
      <c r="C18" s="100" t="s">
        <v>271</v>
      </c>
      <c r="D18" s="100">
        <v>2430</v>
      </c>
      <c r="E18" s="104"/>
      <c r="F18" s="104">
        <f t="shared" si="0"/>
        <v>0</v>
      </c>
    </row>
    <row r="19" spans="1:7" s="93" customFormat="1" ht="51" x14ac:dyDescent="0.2">
      <c r="A19" s="100">
        <v>11</v>
      </c>
      <c r="B19" s="100" t="s">
        <v>290</v>
      </c>
      <c r="C19" s="100" t="s">
        <v>271</v>
      </c>
      <c r="D19" s="100">
        <v>1140</v>
      </c>
      <c r="E19" s="104"/>
      <c r="F19" s="104">
        <f>D19*E19</f>
        <v>0</v>
      </c>
    </row>
    <row r="20" spans="1:7" s="93" customFormat="1" ht="38.25" x14ac:dyDescent="0.2">
      <c r="A20" s="100">
        <v>12</v>
      </c>
      <c r="B20" s="100" t="s">
        <v>303</v>
      </c>
      <c r="C20" s="100" t="s">
        <v>278</v>
      </c>
      <c r="D20" s="100">
        <v>240</v>
      </c>
      <c r="E20" s="104"/>
      <c r="F20" s="104">
        <f t="shared" si="0"/>
        <v>0</v>
      </c>
    </row>
    <row r="21" spans="1:7" s="93" customFormat="1" ht="25.5" x14ac:dyDescent="0.2">
      <c r="A21" s="100">
        <v>13</v>
      </c>
      <c r="B21" s="100" t="s">
        <v>282</v>
      </c>
      <c r="C21" s="100" t="s">
        <v>271</v>
      </c>
      <c r="D21" s="100">
        <v>50</v>
      </c>
      <c r="E21" s="104"/>
      <c r="F21" s="104">
        <f t="shared" si="0"/>
        <v>0</v>
      </c>
    </row>
    <row r="22" spans="1:7" s="93" customFormat="1" ht="38.25" x14ac:dyDescent="0.2">
      <c r="A22" s="100">
        <v>14</v>
      </c>
      <c r="B22" s="100" t="s">
        <v>283</v>
      </c>
      <c r="C22" s="100" t="s">
        <v>271</v>
      </c>
      <c r="D22" s="100">
        <v>1740</v>
      </c>
      <c r="E22" s="104"/>
      <c r="F22" s="104">
        <f t="shared" si="0"/>
        <v>0</v>
      </c>
    </row>
    <row r="23" spans="1:7" s="93" customFormat="1" x14ac:dyDescent="0.2">
      <c r="A23" s="76"/>
      <c r="B23" s="76"/>
      <c r="C23" s="76"/>
      <c r="D23" s="76"/>
      <c r="E23" s="77"/>
      <c r="F23" s="77"/>
      <c r="G23" s="94"/>
    </row>
    <row r="24" spans="1:7" s="94" customFormat="1" x14ac:dyDescent="0.15">
      <c r="A24" s="76"/>
      <c r="B24" s="76"/>
      <c r="C24" s="76"/>
      <c r="D24" s="76"/>
      <c r="E24" s="77"/>
      <c r="F24" s="76"/>
      <c r="G24" s="76"/>
    </row>
  </sheetData>
  <pageMargins left="0.7" right="0.7" top="0.75" bottom="0.75" header="0.3" footer="0.3"/>
  <pageSetup paperSize="9" scale="9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15"/>
  <sheetViews>
    <sheetView showGridLines="0" view="pageBreakPreview" zoomScale="115" zoomScaleSheetLayoutView="115" workbookViewId="0">
      <selection activeCell="F21" sqref="F21"/>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G2" s="4"/>
      <c r="H2" s="5"/>
      <c r="I2" s="3"/>
      <c r="J2" s="3"/>
      <c r="K2" s="3"/>
      <c r="L2" s="3"/>
      <c r="M2" s="3"/>
      <c r="N2" s="3"/>
      <c r="O2" s="3"/>
    </row>
    <row r="3" spans="1:15" ht="15" x14ac:dyDescent="0.2">
      <c r="A3" s="6" t="s">
        <v>6</v>
      </c>
      <c r="B3" s="6"/>
      <c r="C3" s="6"/>
      <c r="D3" s="6" t="s">
        <v>7</v>
      </c>
      <c r="E3" s="6"/>
      <c r="F3" s="6"/>
      <c r="G3" s="7"/>
      <c r="H3" s="7">
        <f>SUM(H6:H14)</f>
        <v>0</v>
      </c>
      <c r="I3" s="3"/>
      <c r="J3" s="3"/>
      <c r="K3" s="3"/>
      <c r="L3" s="3"/>
      <c r="M3" s="3"/>
      <c r="N3" s="3"/>
      <c r="O3" s="3"/>
    </row>
    <row r="4" spans="1:15" x14ac:dyDescent="0.2">
      <c r="A4" s="8"/>
      <c r="B4" s="8"/>
      <c r="C4" s="8"/>
      <c r="D4" s="9" t="s">
        <v>8</v>
      </c>
      <c r="E4" s="10" t="str">
        <f>A3</f>
        <v>A.1</v>
      </c>
      <c r="F4" s="8"/>
      <c r="G4" s="11"/>
      <c r="H4" s="12"/>
      <c r="I4" s="3"/>
      <c r="J4" s="3"/>
      <c r="K4" s="3"/>
      <c r="L4" s="3"/>
      <c r="M4" s="3"/>
      <c r="N4" s="3"/>
      <c r="O4" s="3"/>
    </row>
    <row r="5" spans="1:15" x14ac:dyDescent="0.2">
      <c r="G5" s="4"/>
      <c r="H5" s="5"/>
      <c r="I5" s="3"/>
      <c r="J5" s="3"/>
      <c r="K5" s="3"/>
      <c r="L5" s="3"/>
      <c r="M5" s="3"/>
      <c r="N5" s="3"/>
      <c r="O5" s="3"/>
    </row>
    <row r="6" spans="1:15" ht="25.5" x14ac:dyDescent="0.2">
      <c r="A6" s="13" t="str">
        <f>$A$3</f>
        <v>A.1</v>
      </c>
      <c r="B6" s="13">
        <v>1</v>
      </c>
      <c r="C6" s="13"/>
      <c r="D6" s="13" t="s">
        <v>10</v>
      </c>
      <c r="E6" s="13"/>
      <c r="F6" s="13"/>
      <c r="G6" s="14"/>
      <c r="H6" s="14"/>
      <c r="I6" s="3" t="s">
        <v>11</v>
      </c>
      <c r="J6" s="3"/>
      <c r="K6" s="3"/>
      <c r="L6" s="3"/>
      <c r="M6" s="3"/>
      <c r="N6" s="3"/>
      <c r="O6" s="3"/>
    </row>
    <row r="7" spans="1:15" ht="24" x14ac:dyDescent="0.2">
      <c r="A7" s="15"/>
      <c r="B7" s="15"/>
      <c r="C7" s="15"/>
      <c r="D7" s="15" t="s">
        <v>12</v>
      </c>
      <c r="E7" s="15" t="s">
        <v>9</v>
      </c>
      <c r="F7" s="15">
        <v>1</v>
      </c>
      <c r="G7" s="16"/>
      <c r="H7" s="16">
        <f t="shared" ref="H7" si="0">F7*G7</f>
        <v>0</v>
      </c>
      <c r="I7" s="3"/>
      <c r="J7" s="3"/>
      <c r="K7" s="3"/>
      <c r="L7" s="3"/>
      <c r="M7" s="3"/>
      <c r="N7" s="3"/>
      <c r="O7" s="3"/>
    </row>
    <row r="8" spans="1:15" x14ac:dyDescent="0.2">
      <c r="A8" s="15"/>
      <c r="B8" s="15"/>
      <c r="C8" s="15"/>
      <c r="D8" s="15" t="s">
        <v>13</v>
      </c>
      <c r="E8" s="15" t="s">
        <v>14</v>
      </c>
      <c r="F8" s="15">
        <v>731.81499999999994</v>
      </c>
      <c r="G8" s="16"/>
      <c r="H8" s="16">
        <f>F8*G8</f>
        <v>0</v>
      </c>
      <c r="I8" s="3"/>
      <c r="J8" s="3"/>
      <c r="K8" s="3"/>
      <c r="L8" s="3"/>
      <c r="M8" s="3"/>
      <c r="N8" s="3"/>
      <c r="O8" s="3"/>
    </row>
    <row r="9" spans="1:15" x14ac:dyDescent="0.2">
      <c r="A9" s="15"/>
      <c r="B9" s="15"/>
      <c r="C9" s="15"/>
      <c r="D9" s="15" t="s">
        <v>15</v>
      </c>
      <c r="E9" s="15" t="s">
        <v>14</v>
      </c>
      <c r="F9" s="15">
        <v>82.214999999999989</v>
      </c>
      <c r="G9" s="16"/>
      <c r="H9" s="16">
        <f t="shared" ref="H9:H13" si="1">F9*G9</f>
        <v>0</v>
      </c>
      <c r="I9" s="3"/>
      <c r="J9" s="3"/>
      <c r="K9" s="3"/>
      <c r="L9" s="3"/>
      <c r="M9" s="3"/>
      <c r="N9" s="3"/>
      <c r="O9" s="3"/>
    </row>
    <row r="10" spans="1:15" x14ac:dyDescent="0.2">
      <c r="A10" s="15"/>
      <c r="B10" s="15"/>
      <c r="C10" s="15"/>
      <c r="D10" s="15" t="s">
        <v>16</v>
      </c>
      <c r="E10" s="15" t="s">
        <v>14</v>
      </c>
      <c r="F10" s="15">
        <v>144.52499999999998</v>
      </c>
      <c r="G10" s="16"/>
      <c r="H10" s="16">
        <f t="shared" si="1"/>
        <v>0</v>
      </c>
      <c r="I10" s="3"/>
      <c r="J10" s="3"/>
      <c r="K10" s="3"/>
      <c r="L10" s="3"/>
      <c r="M10" s="3"/>
      <c r="N10" s="3"/>
      <c r="O10" s="3"/>
    </row>
    <row r="11" spans="1:15" x14ac:dyDescent="0.2">
      <c r="A11" s="15"/>
      <c r="B11" s="15"/>
      <c r="C11" s="15"/>
      <c r="D11" s="15" t="s">
        <v>17</v>
      </c>
      <c r="E11" s="15" t="s">
        <v>14</v>
      </c>
      <c r="F11" s="15">
        <v>106.57499999999999</v>
      </c>
      <c r="G11" s="16"/>
      <c r="H11" s="16">
        <f t="shared" si="1"/>
        <v>0</v>
      </c>
      <c r="I11" s="3"/>
      <c r="J11" s="3"/>
      <c r="K11" s="3"/>
      <c r="L11" s="3"/>
      <c r="M11" s="3"/>
      <c r="N11" s="3"/>
      <c r="O11" s="3"/>
    </row>
    <row r="12" spans="1:15" x14ac:dyDescent="0.2">
      <c r="A12" s="15"/>
      <c r="B12" s="15"/>
      <c r="C12" s="15"/>
      <c r="D12" s="15" t="s">
        <v>18</v>
      </c>
      <c r="E12" s="15" t="s">
        <v>19</v>
      </c>
      <c r="F12" s="15">
        <v>30</v>
      </c>
      <c r="G12" s="16"/>
      <c r="H12" s="16">
        <f t="shared" si="1"/>
        <v>0</v>
      </c>
      <c r="I12" s="3"/>
      <c r="J12" s="3"/>
      <c r="K12" s="3"/>
      <c r="L12" s="3"/>
      <c r="M12" s="3"/>
      <c r="N12" s="3"/>
      <c r="O12" s="3"/>
    </row>
    <row r="13" spans="1:15" x14ac:dyDescent="0.2">
      <c r="A13" s="15"/>
      <c r="B13" s="15"/>
      <c r="C13" s="15"/>
      <c r="D13" s="15" t="s">
        <v>20</v>
      </c>
      <c r="E13" s="15" t="s">
        <v>9</v>
      </c>
      <c r="F13" s="15">
        <v>1</v>
      </c>
      <c r="G13" s="16"/>
      <c r="H13" s="16">
        <f t="shared" si="1"/>
        <v>0</v>
      </c>
      <c r="I13" s="3"/>
      <c r="J13" s="3"/>
      <c r="K13" s="3"/>
      <c r="L13" s="3"/>
      <c r="M13" s="3"/>
      <c r="N13" s="3"/>
      <c r="O13" s="3"/>
    </row>
    <row r="14" spans="1:15" x14ac:dyDescent="0.2">
      <c r="A14" s="13" t="str">
        <f>$A$3</f>
        <v>A.1</v>
      </c>
      <c r="B14" s="13">
        <v>2</v>
      </c>
      <c r="C14" s="13"/>
      <c r="D14" s="13" t="s">
        <v>253</v>
      </c>
      <c r="E14" s="13" t="s">
        <v>9</v>
      </c>
      <c r="F14" s="13">
        <v>1</v>
      </c>
      <c r="G14" s="14"/>
      <c r="H14" s="14">
        <f>F14*G14</f>
        <v>0</v>
      </c>
      <c r="I14" s="3" t="s">
        <v>21</v>
      </c>
      <c r="J14" s="3"/>
      <c r="K14" s="3"/>
      <c r="L14" s="3"/>
      <c r="M14" s="3"/>
      <c r="N14" s="3"/>
      <c r="O14" s="3"/>
    </row>
    <row r="15" spans="1:15" ht="25.5" x14ac:dyDescent="0.2">
      <c r="A15" s="13" t="str">
        <f>$A$3</f>
        <v>A.1</v>
      </c>
      <c r="B15" s="13">
        <v>3</v>
      </c>
      <c r="C15" s="13"/>
      <c r="D15" s="13" t="s">
        <v>254</v>
      </c>
      <c r="E15" s="13" t="s">
        <v>9</v>
      </c>
      <c r="F15" s="13">
        <v>1</v>
      </c>
      <c r="G15" s="14"/>
      <c r="H15" s="14">
        <f>F15*G15</f>
        <v>0</v>
      </c>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16"/>
  <sheetViews>
    <sheetView showGridLines="0" view="pageBreakPreview" zoomScale="115" zoomScaleSheetLayoutView="115" workbookViewId="0">
      <selection activeCell="D24" sqref="D24"/>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A2" s="17"/>
      <c r="B2" s="17"/>
      <c r="C2" s="1"/>
      <c r="D2" s="1"/>
      <c r="E2" s="1"/>
      <c r="F2" s="18"/>
      <c r="G2" s="2"/>
      <c r="H2" s="19"/>
      <c r="I2" s="3"/>
      <c r="J2" s="3"/>
      <c r="K2" s="3"/>
      <c r="L2" s="3"/>
      <c r="M2" s="3"/>
      <c r="N2" s="3"/>
    </row>
    <row r="3" spans="1:15" ht="15.75" x14ac:dyDescent="0.2">
      <c r="A3" s="6" t="s">
        <v>22</v>
      </c>
      <c r="B3" s="6"/>
      <c r="C3" s="6"/>
      <c r="D3" s="20" t="s">
        <v>23</v>
      </c>
      <c r="E3" s="20"/>
      <c r="F3" s="21"/>
      <c r="G3" s="22"/>
      <c r="H3" s="22">
        <f>SUM(H6:H16)</f>
        <v>0</v>
      </c>
      <c r="I3" s="3"/>
      <c r="J3" s="3"/>
      <c r="K3" s="3"/>
      <c r="L3" s="3"/>
      <c r="M3" s="3"/>
      <c r="N3" s="3"/>
    </row>
    <row r="4" spans="1:15" x14ac:dyDescent="0.2">
      <c r="A4" s="23"/>
      <c r="B4" s="23"/>
      <c r="C4" s="23"/>
      <c r="D4" s="24" t="s">
        <v>8</v>
      </c>
      <c r="E4" s="25" t="str">
        <f>A3</f>
        <v>A.2</v>
      </c>
      <c r="F4" s="26"/>
      <c r="G4" s="27"/>
      <c r="H4" s="28"/>
      <c r="I4" s="3"/>
      <c r="J4" s="3"/>
      <c r="K4" s="3"/>
      <c r="L4" s="3"/>
      <c r="M4" s="3"/>
      <c r="N4" s="3"/>
    </row>
    <row r="5" spans="1:15" x14ac:dyDescent="0.2">
      <c r="A5" s="29"/>
      <c r="B5" s="29"/>
      <c r="C5" s="29"/>
      <c r="D5" s="29"/>
      <c r="E5" s="29"/>
      <c r="F5" s="30"/>
      <c r="G5" s="31"/>
      <c r="H5" s="32"/>
      <c r="I5" s="3"/>
      <c r="J5" s="3"/>
      <c r="K5" s="3"/>
      <c r="L5" s="3"/>
      <c r="M5" s="3"/>
      <c r="N5" s="3"/>
    </row>
    <row r="6" spans="1:15" ht="25.5" x14ac:dyDescent="0.2">
      <c r="A6" s="13" t="str">
        <f>$A$3</f>
        <v>A.2</v>
      </c>
      <c r="B6" s="13">
        <v>1</v>
      </c>
      <c r="C6" s="13"/>
      <c r="D6" s="13" t="s">
        <v>24</v>
      </c>
      <c r="E6" s="13"/>
      <c r="F6" s="13"/>
      <c r="G6" s="14"/>
      <c r="H6" s="14"/>
      <c r="I6" s="3" t="s">
        <v>25</v>
      </c>
      <c r="J6" s="3"/>
      <c r="K6" s="3"/>
      <c r="L6" s="3"/>
      <c r="M6" s="3"/>
      <c r="N6" s="3"/>
    </row>
    <row r="7" spans="1:15" x14ac:dyDescent="0.2">
      <c r="A7" s="15"/>
      <c r="B7" s="15"/>
      <c r="C7" s="15">
        <v>1</v>
      </c>
      <c r="D7" s="15" t="s">
        <v>26</v>
      </c>
      <c r="E7" s="15" t="s">
        <v>14</v>
      </c>
      <c r="F7" s="15">
        <v>239.84999999999997</v>
      </c>
      <c r="G7" s="16"/>
      <c r="H7" s="16">
        <f>F7*G7</f>
        <v>0</v>
      </c>
      <c r="I7" s="3"/>
      <c r="J7" s="3"/>
      <c r="K7" s="3"/>
      <c r="L7" s="3"/>
      <c r="M7" s="3"/>
      <c r="N7" s="3"/>
    </row>
    <row r="8" spans="1:15" x14ac:dyDescent="0.2">
      <c r="A8" s="15"/>
      <c r="B8" s="15"/>
      <c r="C8" s="15">
        <v>2</v>
      </c>
      <c r="D8" s="15" t="s">
        <v>27</v>
      </c>
      <c r="E8" s="15" t="s">
        <v>14</v>
      </c>
      <c r="F8" s="15">
        <v>77.899999999999991</v>
      </c>
      <c r="G8" s="16"/>
      <c r="H8" s="16">
        <f>F8*G8</f>
        <v>0</v>
      </c>
      <c r="I8" s="3"/>
      <c r="J8" s="3"/>
      <c r="K8" s="3"/>
      <c r="L8" s="3"/>
      <c r="M8" s="3"/>
      <c r="N8" s="3"/>
    </row>
    <row r="9" spans="1:15" x14ac:dyDescent="0.2">
      <c r="A9" s="74"/>
      <c r="B9" s="74"/>
      <c r="C9" s="74">
        <v>3</v>
      </c>
      <c r="D9" s="74" t="s">
        <v>28</v>
      </c>
      <c r="E9" s="74" t="s">
        <v>14</v>
      </c>
      <c r="F9" s="74">
        <v>1132.7399999999998</v>
      </c>
      <c r="G9" s="75"/>
      <c r="H9" s="75">
        <f>F9*G9</f>
        <v>0</v>
      </c>
      <c r="I9" s="3"/>
      <c r="J9" s="3"/>
      <c r="K9" s="3"/>
      <c r="L9" s="3"/>
      <c r="M9" s="3"/>
      <c r="N9" s="3"/>
    </row>
    <row r="10" spans="1:15" ht="25.5" x14ac:dyDescent="0.2">
      <c r="A10" s="13" t="str">
        <f>$A$3</f>
        <v>A.2</v>
      </c>
      <c r="B10" s="13">
        <v>2</v>
      </c>
      <c r="C10" s="13"/>
      <c r="D10" s="13" t="s">
        <v>29</v>
      </c>
      <c r="E10" s="13" t="s">
        <v>14</v>
      </c>
      <c r="F10" s="13"/>
      <c r="G10" s="14"/>
      <c r="H10" s="14"/>
      <c r="I10" s="3" t="s">
        <v>30</v>
      </c>
      <c r="J10" s="3"/>
      <c r="K10" s="3"/>
      <c r="L10" s="3"/>
      <c r="M10" s="3"/>
      <c r="N10" s="3"/>
    </row>
    <row r="11" spans="1:15" x14ac:dyDescent="0.2">
      <c r="A11" s="15"/>
      <c r="B11" s="15"/>
      <c r="C11" s="15">
        <v>1</v>
      </c>
      <c r="D11" s="15" t="s">
        <v>31</v>
      </c>
      <c r="E11" s="15" t="s">
        <v>14</v>
      </c>
      <c r="F11" s="15">
        <v>29.724999999999998</v>
      </c>
      <c r="G11" s="16"/>
      <c r="H11" s="16">
        <f>F11*G11</f>
        <v>0</v>
      </c>
      <c r="I11" s="3"/>
      <c r="J11" s="3"/>
      <c r="K11" s="3"/>
      <c r="L11" s="3"/>
      <c r="M11" s="3"/>
      <c r="N11" s="3"/>
    </row>
    <row r="12" spans="1:15" x14ac:dyDescent="0.2">
      <c r="A12" s="15"/>
      <c r="B12" s="15"/>
      <c r="C12" s="15">
        <v>2</v>
      </c>
      <c r="D12" s="15" t="s">
        <v>32</v>
      </c>
      <c r="E12" s="15" t="s">
        <v>14</v>
      </c>
      <c r="F12" s="15">
        <v>78.924999999999997</v>
      </c>
      <c r="G12" s="16"/>
      <c r="H12" s="16">
        <f>F12*G12</f>
        <v>0</v>
      </c>
      <c r="I12" s="3"/>
      <c r="J12" s="3"/>
      <c r="K12" s="3"/>
      <c r="L12" s="3"/>
      <c r="M12" s="3"/>
      <c r="N12" s="3"/>
    </row>
    <row r="13" spans="1:15" ht="51" x14ac:dyDescent="0.2">
      <c r="A13" s="13" t="str">
        <f>$A$3</f>
        <v>A.2</v>
      </c>
      <c r="B13" s="13">
        <v>3</v>
      </c>
      <c r="C13" s="13"/>
      <c r="D13" s="13" t="s">
        <v>33</v>
      </c>
      <c r="E13" s="13"/>
      <c r="F13" s="13"/>
      <c r="G13" s="14"/>
      <c r="H13" s="14"/>
      <c r="I13" s="3" t="s">
        <v>34</v>
      </c>
      <c r="J13" s="3"/>
      <c r="K13" s="3"/>
      <c r="L13" s="3"/>
      <c r="M13" s="3"/>
      <c r="N13" s="3"/>
    </row>
    <row r="14" spans="1:15" x14ac:dyDescent="0.2">
      <c r="A14" s="15"/>
      <c r="B14" s="15"/>
      <c r="C14" s="15">
        <v>1</v>
      </c>
      <c r="D14" s="15" t="s">
        <v>36</v>
      </c>
      <c r="E14" s="15" t="s">
        <v>37</v>
      </c>
      <c r="F14" s="15">
        <v>164</v>
      </c>
      <c r="G14" s="16"/>
      <c r="H14" s="16">
        <f>F14*G14</f>
        <v>0</v>
      </c>
      <c r="I14" s="3"/>
      <c r="J14" s="3"/>
      <c r="K14" s="3"/>
      <c r="L14" s="3"/>
      <c r="M14" s="3"/>
      <c r="N14" s="3"/>
    </row>
    <row r="15" spans="1:15" x14ac:dyDescent="0.2">
      <c r="A15" s="15"/>
      <c r="B15" s="15"/>
      <c r="C15" s="15">
        <v>2</v>
      </c>
      <c r="D15" s="15" t="s">
        <v>38</v>
      </c>
      <c r="E15" s="15" t="s">
        <v>37</v>
      </c>
      <c r="F15" s="15">
        <v>128.125</v>
      </c>
      <c r="G15" s="16"/>
      <c r="H15" s="16">
        <f>F15*G15</f>
        <v>0</v>
      </c>
      <c r="I15" s="3"/>
      <c r="J15" s="3"/>
      <c r="K15" s="3"/>
      <c r="L15" s="3"/>
      <c r="M15" s="3"/>
      <c r="N15" s="3"/>
    </row>
    <row r="16" spans="1:15" x14ac:dyDescent="0.2">
      <c r="A16" s="74"/>
      <c r="B16" s="74"/>
      <c r="C16" s="74">
        <v>3</v>
      </c>
      <c r="D16" s="74" t="s">
        <v>39</v>
      </c>
      <c r="E16" s="74" t="s">
        <v>37</v>
      </c>
      <c r="F16" s="74">
        <v>1611.95</v>
      </c>
      <c r="G16" s="75"/>
      <c r="H16" s="75">
        <f>F16*G16</f>
        <v>0</v>
      </c>
      <c r="I16" s="3"/>
      <c r="J16" s="3"/>
      <c r="K16" s="3"/>
      <c r="L16" s="3"/>
      <c r="M16" s="3"/>
      <c r="N16" s="3"/>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100"/>
  <sheetViews>
    <sheetView showGridLines="0" view="pageBreakPreview" topLeftCell="A13" zoomScale="115" zoomScaleSheetLayoutView="115" workbookViewId="0">
      <selection activeCell="D24" sqref="D24"/>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1" t="s">
        <v>4</v>
      </c>
      <c r="H1" s="1" t="s">
        <v>5</v>
      </c>
      <c r="I1" s="3"/>
      <c r="J1" s="3"/>
      <c r="K1" s="3"/>
      <c r="L1" s="3"/>
      <c r="M1" s="3"/>
      <c r="N1" s="3"/>
      <c r="O1" s="3"/>
    </row>
    <row r="2" spans="1:15" x14ac:dyDescent="0.2">
      <c r="F2" s="33"/>
      <c r="G2" s="4"/>
      <c r="H2" s="5"/>
      <c r="I2" s="3"/>
      <c r="J2" s="3"/>
      <c r="K2" s="3"/>
      <c r="L2" s="3"/>
      <c r="M2" s="3"/>
      <c r="N2" s="3"/>
      <c r="O2" s="3"/>
    </row>
    <row r="3" spans="1:15" ht="15" x14ac:dyDescent="0.2">
      <c r="A3" s="6" t="s">
        <v>40</v>
      </c>
      <c r="B3" s="6"/>
      <c r="C3" s="6"/>
      <c r="D3" s="6" t="s">
        <v>41</v>
      </c>
      <c r="E3" s="6"/>
      <c r="F3" s="34"/>
      <c r="G3" s="7"/>
      <c r="H3" s="7">
        <f>SUM(H7:H100)</f>
        <v>0</v>
      </c>
      <c r="I3" s="3"/>
      <c r="J3" s="3"/>
      <c r="K3" s="3"/>
      <c r="L3" s="3"/>
      <c r="M3" s="3"/>
      <c r="N3" s="3"/>
      <c r="O3" s="3"/>
    </row>
    <row r="4" spans="1:15" x14ac:dyDescent="0.2">
      <c r="A4" s="35"/>
      <c r="B4" s="35"/>
      <c r="C4" s="35"/>
      <c r="D4" s="9" t="s">
        <v>8</v>
      </c>
      <c r="E4" s="10" t="str">
        <f>A3</f>
        <v>B.1</v>
      </c>
      <c r="F4" s="36"/>
      <c r="G4" s="37"/>
      <c r="H4" s="38"/>
      <c r="I4" s="3"/>
      <c r="J4" s="3"/>
      <c r="K4" s="3"/>
      <c r="L4" s="3"/>
      <c r="M4" s="3"/>
      <c r="N4" s="3"/>
      <c r="O4" s="3"/>
    </row>
    <row r="5" spans="1:15" x14ac:dyDescent="0.2">
      <c r="F5" s="33"/>
      <c r="G5" s="4"/>
      <c r="H5" s="5"/>
      <c r="I5" s="3"/>
      <c r="J5" s="3"/>
      <c r="K5" s="3"/>
      <c r="L5" s="3"/>
      <c r="M5" s="3"/>
      <c r="N5" s="3"/>
      <c r="O5" s="3"/>
    </row>
    <row r="6" spans="1:15" x14ac:dyDescent="0.2">
      <c r="F6" s="33"/>
      <c r="G6" s="4"/>
      <c r="H6" s="5"/>
      <c r="I6" s="3"/>
      <c r="J6" s="3"/>
      <c r="K6" s="3"/>
      <c r="L6" s="3"/>
      <c r="M6" s="3"/>
      <c r="N6" s="3"/>
      <c r="O6" s="3"/>
    </row>
    <row r="7" spans="1:15" x14ac:dyDescent="0.2">
      <c r="A7" s="13" t="str">
        <f>$A$3</f>
        <v>B.1</v>
      </c>
      <c r="B7" s="13">
        <v>1</v>
      </c>
      <c r="C7" s="13"/>
      <c r="D7" s="13" t="s">
        <v>42</v>
      </c>
      <c r="E7" s="13" t="s">
        <v>9</v>
      </c>
      <c r="F7" s="13">
        <v>30</v>
      </c>
      <c r="G7" s="14"/>
      <c r="H7" s="14">
        <f>F7*G7</f>
        <v>0</v>
      </c>
      <c r="I7" s="3" t="s">
        <v>43</v>
      </c>
      <c r="J7" s="3"/>
      <c r="K7" s="3"/>
      <c r="L7" s="3"/>
      <c r="M7" s="3"/>
      <c r="N7" s="3"/>
      <c r="O7" s="3"/>
    </row>
    <row r="8" spans="1:15" ht="25.5" x14ac:dyDescent="0.2">
      <c r="A8" s="13" t="str">
        <f>$A$3</f>
        <v>B.1</v>
      </c>
      <c r="B8" s="13">
        <v>2</v>
      </c>
      <c r="C8" s="13"/>
      <c r="D8" s="13" t="s">
        <v>198</v>
      </c>
      <c r="E8" s="13"/>
      <c r="F8" s="13"/>
      <c r="G8" s="14"/>
      <c r="H8" s="14"/>
      <c r="I8" s="3" t="s">
        <v>44</v>
      </c>
      <c r="J8" s="3"/>
      <c r="K8" s="3"/>
      <c r="L8" s="3"/>
      <c r="M8" s="3"/>
      <c r="N8" s="3"/>
      <c r="O8" s="3"/>
    </row>
    <row r="9" spans="1:15" x14ac:dyDescent="0.2">
      <c r="A9" s="15"/>
      <c r="B9" s="15"/>
      <c r="C9" s="15">
        <v>1</v>
      </c>
      <c r="D9" s="15" t="s">
        <v>45</v>
      </c>
      <c r="E9" s="15" t="s">
        <v>46</v>
      </c>
      <c r="F9" s="15">
        <v>259.875</v>
      </c>
      <c r="G9" s="16"/>
      <c r="H9" s="16">
        <f>F9*G9</f>
        <v>0</v>
      </c>
      <c r="I9" s="3"/>
      <c r="J9" s="3"/>
      <c r="K9" s="3"/>
      <c r="L9" s="3"/>
      <c r="M9" s="3"/>
      <c r="N9" s="3"/>
      <c r="O9" s="3"/>
    </row>
    <row r="10" spans="1:15" x14ac:dyDescent="0.2">
      <c r="A10" s="15"/>
      <c r="B10" s="15"/>
      <c r="C10" s="15">
        <v>2</v>
      </c>
      <c r="D10" s="15" t="s">
        <v>47</v>
      </c>
      <c r="E10" s="15" t="s">
        <v>46</v>
      </c>
      <c r="F10" s="15">
        <v>726.00000000000011</v>
      </c>
      <c r="G10" s="16"/>
      <c r="H10" s="16">
        <f>F10*G10</f>
        <v>0</v>
      </c>
      <c r="I10" s="3"/>
      <c r="J10" s="3"/>
      <c r="K10" s="3"/>
      <c r="L10" s="3"/>
      <c r="M10" s="3"/>
      <c r="N10" s="3"/>
      <c r="O10" s="3"/>
    </row>
    <row r="11" spans="1:15" x14ac:dyDescent="0.2">
      <c r="A11" s="15"/>
      <c r="B11" s="15"/>
      <c r="C11" s="15">
        <v>3</v>
      </c>
      <c r="D11" s="15" t="s">
        <v>48</v>
      </c>
      <c r="E11" s="15" t="s">
        <v>46</v>
      </c>
      <c r="F11" s="15">
        <v>577.5</v>
      </c>
      <c r="G11" s="16"/>
      <c r="H11" s="16">
        <f>F11*G11</f>
        <v>0</v>
      </c>
      <c r="I11" s="3"/>
      <c r="J11" s="3"/>
      <c r="K11" s="3"/>
      <c r="L11" s="3"/>
      <c r="M11" s="3"/>
      <c r="N11" s="3"/>
      <c r="O11" s="3"/>
    </row>
    <row r="12" spans="1:15" ht="25.5" x14ac:dyDescent="0.2">
      <c r="A12" s="13" t="str">
        <f>$A$3</f>
        <v>B.1</v>
      </c>
      <c r="B12" s="13">
        <v>3</v>
      </c>
      <c r="C12" s="13"/>
      <c r="D12" s="13" t="s">
        <v>199</v>
      </c>
      <c r="E12" s="13"/>
      <c r="F12" s="13"/>
      <c r="G12" s="14"/>
      <c r="H12" s="14"/>
      <c r="I12" s="3"/>
      <c r="J12" s="3"/>
      <c r="K12" s="3"/>
      <c r="L12" s="3"/>
      <c r="M12" s="3"/>
      <c r="N12" s="3"/>
      <c r="O12" s="3"/>
    </row>
    <row r="13" spans="1:15" x14ac:dyDescent="0.2">
      <c r="A13" s="15"/>
      <c r="B13" s="15"/>
      <c r="C13" s="15">
        <v>1</v>
      </c>
      <c r="D13" s="15" t="s">
        <v>49</v>
      </c>
      <c r="E13" s="15" t="s">
        <v>46</v>
      </c>
      <c r="F13" s="15">
        <v>768.75</v>
      </c>
      <c r="G13" s="16"/>
      <c r="H13" s="16">
        <f>F13*G13</f>
        <v>0</v>
      </c>
      <c r="I13" s="3"/>
      <c r="J13" s="3"/>
      <c r="K13" s="3"/>
      <c r="L13" s="3"/>
      <c r="M13" s="3"/>
      <c r="N13" s="3"/>
      <c r="O13" s="3"/>
    </row>
    <row r="14" spans="1:15" x14ac:dyDescent="0.2">
      <c r="A14" s="15"/>
      <c r="B14" s="15"/>
      <c r="C14" s="15">
        <v>2</v>
      </c>
      <c r="D14" s="15" t="s">
        <v>50</v>
      </c>
      <c r="E14" s="15" t="s">
        <v>46</v>
      </c>
      <c r="F14" s="15">
        <v>462.1875</v>
      </c>
      <c r="G14" s="16"/>
      <c r="H14" s="16">
        <f>F14*G14</f>
        <v>0</v>
      </c>
      <c r="I14" s="3"/>
      <c r="J14" s="3"/>
      <c r="K14" s="3"/>
      <c r="L14" s="3"/>
      <c r="M14" s="3"/>
      <c r="N14" s="3"/>
      <c r="O14" s="3"/>
    </row>
    <row r="15" spans="1:15" x14ac:dyDescent="0.2">
      <c r="A15" s="15"/>
      <c r="B15" s="15"/>
      <c r="C15" s="15">
        <v>3</v>
      </c>
      <c r="D15" s="15" t="s">
        <v>51</v>
      </c>
      <c r="E15" s="15" t="s">
        <v>46</v>
      </c>
      <c r="F15" s="15">
        <v>115.2</v>
      </c>
      <c r="G15" s="16"/>
      <c r="H15" s="16">
        <f>F15*G15</f>
        <v>0</v>
      </c>
      <c r="I15" s="3"/>
      <c r="J15" s="3"/>
      <c r="K15" s="3"/>
      <c r="L15" s="3"/>
      <c r="M15" s="3"/>
      <c r="N15" s="3"/>
      <c r="O15" s="3"/>
    </row>
    <row r="16" spans="1:15" x14ac:dyDescent="0.2">
      <c r="A16" s="15"/>
      <c r="B16" s="15"/>
      <c r="C16" s="15">
        <v>4</v>
      </c>
      <c r="D16" s="15" t="s">
        <v>52</v>
      </c>
      <c r="E16" s="15" t="s">
        <v>46</v>
      </c>
      <c r="F16" s="15">
        <v>144</v>
      </c>
      <c r="G16" s="16"/>
      <c r="H16" s="16">
        <f>F16*G16</f>
        <v>0</v>
      </c>
      <c r="I16" s="3"/>
      <c r="J16" s="3"/>
      <c r="K16" s="3"/>
      <c r="L16" s="3"/>
      <c r="M16" s="3"/>
      <c r="N16" s="3"/>
      <c r="O16" s="3"/>
    </row>
    <row r="17" spans="1:15" ht="63.75" x14ac:dyDescent="0.2">
      <c r="A17" s="13" t="str">
        <f>$A$3</f>
        <v>B.1</v>
      </c>
      <c r="B17" s="13">
        <v>4</v>
      </c>
      <c r="C17" s="13"/>
      <c r="D17" s="13" t="s">
        <v>342</v>
      </c>
      <c r="E17" s="13"/>
      <c r="F17" s="13"/>
      <c r="G17" s="14"/>
      <c r="H17" s="14"/>
      <c r="I17" s="3" t="s">
        <v>53</v>
      </c>
      <c r="J17" s="3"/>
      <c r="K17" s="3"/>
      <c r="L17" s="3"/>
      <c r="M17" s="3"/>
      <c r="N17" s="3"/>
      <c r="O17" s="3"/>
    </row>
    <row r="18" spans="1:15" x14ac:dyDescent="0.2">
      <c r="A18" s="15"/>
      <c r="B18" s="15"/>
      <c r="C18" s="15">
        <v>1</v>
      </c>
      <c r="D18" s="15" t="s">
        <v>54</v>
      </c>
      <c r="E18" s="15" t="s">
        <v>46</v>
      </c>
      <c r="F18" s="39">
        <v>3407.45</v>
      </c>
      <c r="G18" s="16"/>
      <c r="H18" s="16">
        <f t="shared" ref="H18:H23" si="0">F18*G18</f>
        <v>0</v>
      </c>
      <c r="I18" s="3"/>
      <c r="J18" s="3"/>
      <c r="K18" s="3"/>
      <c r="L18" s="3"/>
      <c r="M18" s="3"/>
      <c r="N18" s="3"/>
      <c r="O18" s="3"/>
    </row>
    <row r="19" spans="1:15" x14ac:dyDescent="0.2">
      <c r="A19" s="15"/>
      <c r="B19" s="15"/>
      <c r="C19" s="15">
        <v>2</v>
      </c>
      <c r="D19" s="15" t="s">
        <v>55</v>
      </c>
      <c r="E19" s="15" t="s">
        <v>46</v>
      </c>
      <c r="F19" s="39">
        <v>2150</v>
      </c>
      <c r="G19" s="16"/>
      <c r="H19" s="16">
        <f t="shared" si="0"/>
        <v>0</v>
      </c>
      <c r="I19" s="3"/>
      <c r="J19" s="3"/>
      <c r="K19" s="3"/>
      <c r="L19" s="3"/>
      <c r="M19" s="3"/>
      <c r="N19" s="3"/>
      <c r="O19" s="3"/>
    </row>
    <row r="20" spans="1:15" x14ac:dyDescent="0.2">
      <c r="A20" s="15"/>
      <c r="B20" s="15"/>
      <c r="C20" s="15">
        <v>3</v>
      </c>
      <c r="D20" s="15" t="s">
        <v>56</v>
      </c>
      <c r="E20" s="15" t="s">
        <v>46</v>
      </c>
      <c r="F20" s="39">
        <v>1769.25</v>
      </c>
      <c r="G20" s="16"/>
      <c r="H20" s="16">
        <f t="shared" si="0"/>
        <v>0</v>
      </c>
      <c r="I20" s="3"/>
      <c r="J20" s="3"/>
      <c r="K20" s="3"/>
      <c r="L20" s="3"/>
      <c r="M20" s="3"/>
      <c r="N20" s="3"/>
      <c r="O20" s="3"/>
    </row>
    <row r="21" spans="1:15" x14ac:dyDescent="0.2">
      <c r="A21" s="15"/>
      <c r="B21" s="15"/>
      <c r="C21" s="15">
        <v>4</v>
      </c>
      <c r="D21" s="15" t="s">
        <v>57</v>
      </c>
      <c r="E21" s="15" t="s">
        <v>46</v>
      </c>
      <c r="F21" s="39">
        <v>2415</v>
      </c>
      <c r="G21" s="16"/>
      <c r="H21" s="16">
        <f t="shared" si="0"/>
        <v>0</v>
      </c>
      <c r="I21" s="3"/>
      <c r="J21" s="3"/>
      <c r="K21" s="3"/>
      <c r="L21" s="3"/>
      <c r="M21" s="3"/>
      <c r="N21" s="3"/>
      <c r="O21" s="3"/>
    </row>
    <row r="22" spans="1:15" x14ac:dyDescent="0.2">
      <c r="A22" s="15"/>
      <c r="B22" s="15"/>
      <c r="C22" s="15">
        <v>5</v>
      </c>
      <c r="D22" s="15" t="s">
        <v>58</v>
      </c>
      <c r="E22" s="15" t="s">
        <v>46</v>
      </c>
      <c r="F22" s="39">
        <v>1035</v>
      </c>
      <c r="G22" s="16"/>
      <c r="H22" s="16">
        <f t="shared" si="0"/>
        <v>0</v>
      </c>
      <c r="I22" s="3"/>
      <c r="J22" s="3"/>
      <c r="K22" s="3"/>
      <c r="L22" s="3"/>
      <c r="M22" s="3"/>
      <c r="N22" s="3"/>
      <c r="O22" s="3"/>
    </row>
    <row r="23" spans="1:15" x14ac:dyDescent="0.2">
      <c r="A23" s="15"/>
      <c r="B23" s="15"/>
      <c r="C23" s="15">
        <v>6</v>
      </c>
      <c r="D23" s="15" t="s">
        <v>59</v>
      </c>
      <c r="E23" s="15" t="s">
        <v>46</v>
      </c>
      <c r="F23" s="39">
        <v>720</v>
      </c>
      <c r="G23" s="16"/>
      <c r="H23" s="16">
        <f t="shared" si="0"/>
        <v>0</v>
      </c>
      <c r="I23" s="3"/>
      <c r="J23" s="3"/>
      <c r="K23" s="3"/>
      <c r="L23" s="3"/>
      <c r="M23" s="3"/>
      <c r="N23" s="3"/>
      <c r="O23" s="3"/>
    </row>
    <row r="24" spans="1:15" ht="38.25" x14ac:dyDescent="0.2">
      <c r="A24" s="13" t="str">
        <f>$A$3</f>
        <v>B.1</v>
      </c>
      <c r="B24" s="13">
        <v>5</v>
      </c>
      <c r="C24" s="13"/>
      <c r="D24" s="13" t="s">
        <v>352</v>
      </c>
      <c r="E24" s="13"/>
      <c r="F24" s="13"/>
      <c r="G24" s="14"/>
      <c r="H24" s="14"/>
      <c r="I24" s="3"/>
      <c r="J24" s="3"/>
      <c r="K24" s="3"/>
      <c r="L24" s="3"/>
      <c r="M24" s="3"/>
      <c r="N24" s="3"/>
      <c r="O24" s="3"/>
    </row>
    <row r="25" spans="1:15" x14ac:dyDescent="0.2">
      <c r="A25" s="15"/>
      <c r="B25" s="15"/>
      <c r="C25" s="15">
        <v>1</v>
      </c>
      <c r="D25" s="15" t="s">
        <v>54</v>
      </c>
      <c r="E25" s="15" t="s">
        <v>46</v>
      </c>
      <c r="F25" s="39">
        <v>6907.4500000000007</v>
      </c>
      <c r="G25" s="16"/>
      <c r="H25" s="16">
        <f t="shared" ref="H25:H30" si="1">F25*G25</f>
        <v>0</v>
      </c>
      <c r="I25" s="3"/>
      <c r="J25" s="3"/>
      <c r="K25" s="3"/>
      <c r="L25" s="3"/>
      <c r="M25" s="3"/>
      <c r="N25" s="3"/>
      <c r="O25" s="3"/>
    </row>
    <row r="26" spans="1:15" x14ac:dyDescent="0.2">
      <c r="A26" s="15"/>
      <c r="B26" s="15"/>
      <c r="C26" s="15">
        <v>2</v>
      </c>
      <c r="D26" s="15" t="s">
        <v>55</v>
      </c>
      <c r="E26" s="15" t="s">
        <v>46</v>
      </c>
      <c r="F26" s="39">
        <v>2150</v>
      </c>
      <c r="G26" s="16"/>
      <c r="H26" s="16">
        <f t="shared" si="1"/>
        <v>0</v>
      </c>
      <c r="I26" s="3"/>
      <c r="J26" s="3"/>
      <c r="K26" s="3"/>
      <c r="L26" s="3"/>
      <c r="M26" s="3"/>
      <c r="N26" s="3"/>
      <c r="O26" s="3"/>
    </row>
    <row r="27" spans="1:15" x14ac:dyDescent="0.2">
      <c r="A27" s="15"/>
      <c r="B27" s="15"/>
      <c r="C27" s="15">
        <v>3</v>
      </c>
      <c r="D27" s="15" t="s">
        <v>56</v>
      </c>
      <c r="E27" s="15" t="s">
        <v>46</v>
      </c>
      <c r="F27" s="39">
        <v>1769.25</v>
      </c>
      <c r="G27" s="16"/>
      <c r="H27" s="16">
        <f t="shared" si="1"/>
        <v>0</v>
      </c>
      <c r="I27" s="3"/>
      <c r="J27" s="3"/>
      <c r="K27" s="3"/>
      <c r="L27" s="3"/>
      <c r="M27" s="3"/>
      <c r="N27" s="3"/>
      <c r="O27" s="3"/>
    </row>
    <row r="28" spans="1:15" x14ac:dyDescent="0.2">
      <c r="A28" s="15"/>
      <c r="B28" s="15"/>
      <c r="C28" s="15">
        <v>4</v>
      </c>
      <c r="D28" s="15" t="s">
        <v>57</v>
      </c>
      <c r="E28" s="15" t="s">
        <v>46</v>
      </c>
      <c r="F28" s="39">
        <v>2415</v>
      </c>
      <c r="G28" s="16"/>
      <c r="H28" s="16">
        <f t="shared" si="1"/>
        <v>0</v>
      </c>
      <c r="I28" s="3"/>
      <c r="J28" s="3"/>
      <c r="K28" s="3"/>
      <c r="L28" s="3"/>
      <c r="M28" s="3"/>
      <c r="N28" s="3"/>
      <c r="O28" s="3"/>
    </row>
    <row r="29" spans="1:15" x14ac:dyDescent="0.2">
      <c r="A29" s="15"/>
      <c r="B29" s="15"/>
      <c r="C29" s="15">
        <v>5</v>
      </c>
      <c r="D29" s="15" t="s">
        <v>58</v>
      </c>
      <c r="E29" s="15" t="s">
        <v>46</v>
      </c>
      <c r="F29" s="39">
        <v>1035</v>
      </c>
      <c r="G29" s="16"/>
      <c r="H29" s="16">
        <f t="shared" si="1"/>
        <v>0</v>
      </c>
      <c r="I29" s="3"/>
      <c r="J29" s="3"/>
      <c r="K29" s="3"/>
      <c r="L29" s="3"/>
      <c r="M29" s="3"/>
      <c r="N29" s="3"/>
      <c r="O29" s="3"/>
    </row>
    <row r="30" spans="1:15" x14ac:dyDescent="0.2">
      <c r="A30" s="15"/>
      <c r="B30" s="15"/>
      <c r="C30" s="15">
        <v>6</v>
      </c>
      <c r="D30" s="15" t="s">
        <v>59</v>
      </c>
      <c r="E30" s="15" t="s">
        <v>46</v>
      </c>
      <c r="F30" s="39">
        <v>720</v>
      </c>
      <c r="G30" s="16"/>
      <c r="H30" s="16">
        <f t="shared" si="1"/>
        <v>0</v>
      </c>
      <c r="I30" s="3"/>
      <c r="J30" s="3"/>
      <c r="K30" s="3"/>
      <c r="L30" s="3"/>
      <c r="M30" s="3"/>
      <c r="N30" s="3"/>
      <c r="O30" s="3"/>
    </row>
    <row r="31" spans="1:15" ht="51" x14ac:dyDescent="0.2">
      <c r="A31" s="13" t="str">
        <f>$A$3</f>
        <v>B.1</v>
      </c>
      <c r="B31" s="13">
        <v>6</v>
      </c>
      <c r="C31" s="13"/>
      <c r="D31" s="13" t="s">
        <v>353</v>
      </c>
      <c r="E31" s="13"/>
      <c r="F31" s="13"/>
      <c r="G31" s="14"/>
      <c r="H31" s="14"/>
      <c r="I31" s="3" t="s">
        <v>60</v>
      </c>
      <c r="J31" s="3"/>
      <c r="K31" s="3"/>
      <c r="L31" s="3"/>
      <c r="M31" s="3"/>
      <c r="N31" s="3"/>
      <c r="O31" s="3"/>
    </row>
    <row r="32" spans="1:15" x14ac:dyDescent="0.2">
      <c r="A32" s="15"/>
      <c r="B32" s="15"/>
      <c r="C32" s="15">
        <v>1</v>
      </c>
      <c r="D32" s="15" t="s">
        <v>175</v>
      </c>
      <c r="E32" s="15" t="s">
        <v>46</v>
      </c>
      <c r="F32" s="15">
        <v>960</v>
      </c>
      <c r="G32" s="16"/>
      <c r="H32" s="16">
        <f>F32*G32</f>
        <v>0</v>
      </c>
      <c r="I32" s="3"/>
      <c r="J32" s="3"/>
      <c r="K32" s="3"/>
      <c r="L32" s="3"/>
      <c r="M32" s="3"/>
      <c r="N32" s="3"/>
      <c r="O32" s="3"/>
    </row>
    <row r="33" spans="1:15" ht="25.5" x14ac:dyDescent="0.2">
      <c r="A33" s="13" t="str">
        <f>$A$3</f>
        <v>B.1</v>
      </c>
      <c r="B33" s="13">
        <v>7</v>
      </c>
      <c r="C33" s="13"/>
      <c r="D33" s="13" t="s">
        <v>354</v>
      </c>
      <c r="E33" s="13"/>
      <c r="F33" s="13"/>
      <c r="G33" s="14"/>
      <c r="H33" s="14"/>
      <c r="I33" s="3" t="s">
        <v>61</v>
      </c>
      <c r="J33" s="3"/>
      <c r="K33" s="3"/>
      <c r="L33" s="3"/>
      <c r="M33" s="3"/>
      <c r="N33" s="3"/>
      <c r="O33" s="3"/>
    </row>
    <row r="34" spans="1:15" x14ac:dyDescent="0.2">
      <c r="A34" s="15"/>
      <c r="B34" s="15"/>
      <c r="C34" s="15">
        <v>1</v>
      </c>
      <c r="D34" s="15" t="s">
        <v>54</v>
      </c>
      <c r="E34" s="15" t="s">
        <v>37</v>
      </c>
      <c r="F34" s="15">
        <v>6610</v>
      </c>
      <c r="G34" s="16"/>
      <c r="H34" s="16">
        <f>F34*G34</f>
        <v>0</v>
      </c>
      <c r="I34" s="3"/>
      <c r="J34" s="3"/>
      <c r="K34" s="3"/>
      <c r="L34" s="3"/>
      <c r="M34" s="3"/>
      <c r="N34" s="3"/>
      <c r="O34" s="3"/>
    </row>
    <row r="35" spans="1:15" x14ac:dyDescent="0.2">
      <c r="A35" s="15"/>
      <c r="B35" s="15"/>
      <c r="C35" s="15">
        <v>2</v>
      </c>
      <c r="D35" s="15" t="s">
        <v>55</v>
      </c>
      <c r="E35" s="15" t="s">
        <v>37</v>
      </c>
      <c r="F35" s="15">
        <v>2150</v>
      </c>
      <c r="G35" s="16"/>
      <c r="H35" s="16">
        <f>F35*G35</f>
        <v>0</v>
      </c>
      <c r="I35" s="3"/>
      <c r="J35" s="3"/>
      <c r="K35" s="3"/>
      <c r="L35" s="3"/>
      <c r="M35" s="3"/>
      <c r="N35" s="3"/>
      <c r="O35" s="3"/>
    </row>
    <row r="36" spans="1:15" x14ac:dyDescent="0.2">
      <c r="A36" s="15"/>
      <c r="B36" s="15"/>
      <c r="C36" s="15">
        <v>3</v>
      </c>
      <c r="D36" s="15" t="s">
        <v>56</v>
      </c>
      <c r="E36" s="15" t="s">
        <v>37</v>
      </c>
      <c r="F36" s="15">
        <v>1685</v>
      </c>
      <c r="G36" s="16"/>
      <c r="H36" s="16">
        <f>F36*G36</f>
        <v>0</v>
      </c>
      <c r="I36" s="3"/>
      <c r="J36" s="3"/>
      <c r="K36" s="3"/>
      <c r="L36" s="3"/>
      <c r="M36" s="3"/>
      <c r="N36" s="3"/>
      <c r="O36" s="3"/>
    </row>
    <row r="37" spans="1:15" x14ac:dyDescent="0.2">
      <c r="A37" s="15"/>
      <c r="B37" s="15"/>
      <c r="C37" s="15">
        <v>4</v>
      </c>
      <c r="D37" s="15" t="s">
        <v>57</v>
      </c>
      <c r="E37" s="15" t="s">
        <v>37</v>
      </c>
      <c r="F37" s="15">
        <v>2415</v>
      </c>
      <c r="G37" s="16"/>
      <c r="H37" s="16">
        <f>F37*G37</f>
        <v>0</v>
      </c>
      <c r="I37" s="3"/>
      <c r="J37" s="3"/>
      <c r="K37" s="3"/>
      <c r="L37" s="3"/>
      <c r="M37" s="3"/>
      <c r="N37" s="3"/>
      <c r="O37" s="3"/>
    </row>
    <row r="38" spans="1:15" x14ac:dyDescent="0.2">
      <c r="A38" s="15"/>
      <c r="B38" s="15"/>
      <c r="C38" s="15">
        <v>5</v>
      </c>
      <c r="D38" s="15" t="s">
        <v>58</v>
      </c>
      <c r="E38" s="15" t="s">
        <v>37</v>
      </c>
      <c r="F38" s="15">
        <v>1035</v>
      </c>
      <c r="G38" s="16"/>
      <c r="H38" s="16">
        <f>F38*G38</f>
        <v>0</v>
      </c>
      <c r="I38" s="3"/>
      <c r="J38" s="3"/>
      <c r="K38" s="3"/>
      <c r="L38" s="3"/>
      <c r="M38" s="3"/>
      <c r="N38" s="3"/>
      <c r="O38" s="3"/>
    </row>
    <row r="39" spans="1:15" ht="25.5" x14ac:dyDescent="0.2">
      <c r="A39" s="13" t="str">
        <f>$A$3</f>
        <v>B.1</v>
      </c>
      <c r="B39" s="13">
        <v>8</v>
      </c>
      <c r="C39" s="13"/>
      <c r="D39" s="13" t="s">
        <v>355</v>
      </c>
      <c r="E39" s="13"/>
      <c r="F39" s="13"/>
      <c r="G39" s="14"/>
      <c r="H39" s="14"/>
      <c r="I39" s="3" t="s">
        <v>62</v>
      </c>
      <c r="J39" s="3"/>
      <c r="K39" s="3"/>
      <c r="L39" s="3"/>
      <c r="M39" s="3"/>
      <c r="N39" s="3"/>
      <c r="O39" s="3"/>
    </row>
    <row r="40" spans="1:15" x14ac:dyDescent="0.2">
      <c r="A40" s="15"/>
      <c r="B40" s="15"/>
      <c r="C40" s="15">
        <v>1</v>
      </c>
      <c r="D40" s="15" t="s">
        <v>54</v>
      </c>
      <c r="E40" s="15" t="s">
        <v>37</v>
      </c>
      <c r="F40" s="15">
        <v>6610</v>
      </c>
      <c r="G40" s="16"/>
      <c r="H40" s="16">
        <f t="shared" ref="H40:H45" si="2">F40*G40</f>
        <v>0</v>
      </c>
      <c r="I40" s="3"/>
      <c r="J40" s="3"/>
      <c r="K40" s="3"/>
      <c r="L40" s="3"/>
      <c r="M40" s="3"/>
      <c r="N40" s="3"/>
      <c r="O40" s="3"/>
    </row>
    <row r="41" spans="1:15" x14ac:dyDescent="0.2">
      <c r="A41" s="15"/>
      <c r="B41" s="15"/>
      <c r="C41" s="15">
        <v>2</v>
      </c>
      <c r="D41" s="15" t="s">
        <v>55</v>
      </c>
      <c r="E41" s="15" t="s">
        <v>37</v>
      </c>
      <c r="F41" s="15">
        <v>2150</v>
      </c>
      <c r="G41" s="16"/>
      <c r="H41" s="16">
        <f t="shared" si="2"/>
        <v>0</v>
      </c>
      <c r="I41" s="3"/>
      <c r="J41" s="3"/>
      <c r="K41" s="3"/>
      <c r="L41" s="3"/>
      <c r="M41" s="3"/>
      <c r="N41" s="3"/>
      <c r="O41" s="3"/>
    </row>
    <row r="42" spans="1:15" x14ac:dyDescent="0.2">
      <c r="A42" s="15"/>
      <c r="B42" s="15"/>
      <c r="C42" s="15">
        <v>3</v>
      </c>
      <c r="D42" s="15" t="s">
        <v>56</v>
      </c>
      <c r="E42" s="15" t="s">
        <v>37</v>
      </c>
      <c r="F42" s="15">
        <v>1685</v>
      </c>
      <c r="G42" s="16"/>
      <c r="H42" s="16">
        <f t="shared" si="2"/>
        <v>0</v>
      </c>
      <c r="I42" s="3"/>
      <c r="J42" s="3"/>
      <c r="K42" s="3"/>
      <c r="L42" s="3"/>
      <c r="M42" s="3"/>
      <c r="N42" s="3"/>
      <c r="O42" s="3"/>
    </row>
    <row r="43" spans="1:15" x14ac:dyDescent="0.2">
      <c r="A43" s="15"/>
      <c r="B43" s="15"/>
      <c r="C43" s="15">
        <v>4</v>
      </c>
      <c r="D43" s="15" t="s">
        <v>57</v>
      </c>
      <c r="E43" s="15" t="s">
        <v>37</v>
      </c>
      <c r="F43" s="15">
        <v>2415</v>
      </c>
      <c r="G43" s="16"/>
      <c r="H43" s="16">
        <f t="shared" si="2"/>
        <v>0</v>
      </c>
      <c r="I43" s="3"/>
      <c r="J43" s="3"/>
      <c r="K43" s="3"/>
      <c r="L43" s="3"/>
      <c r="M43" s="3"/>
      <c r="N43" s="3"/>
      <c r="O43" s="3"/>
    </row>
    <row r="44" spans="1:15" x14ac:dyDescent="0.2">
      <c r="A44" s="15"/>
      <c r="B44" s="15"/>
      <c r="C44" s="15">
        <v>5</v>
      </c>
      <c r="D44" s="15" t="s">
        <v>58</v>
      </c>
      <c r="E44" s="15" t="s">
        <v>37</v>
      </c>
      <c r="F44" s="15">
        <v>1035</v>
      </c>
      <c r="G44" s="16"/>
      <c r="H44" s="16">
        <f t="shared" si="2"/>
        <v>0</v>
      </c>
      <c r="I44" s="3"/>
      <c r="J44" s="3"/>
      <c r="K44" s="3"/>
      <c r="L44" s="3"/>
      <c r="M44" s="3"/>
      <c r="N44" s="3"/>
      <c r="O44" s="3"/>
    </row>
    <row r="45" spans="1:15" x14ac:dyDescent="0.2">
      <c r="A45" s="15"/>
      <c r="B45" s="15"/>
      <c r="C45" s="15">
        <v>6</v>
      </c>
      <c r="D45" s="15" t="s">
        <v>59</v>
      </c>
      <c r="E45" s="15" t="s">
        <v>37</v>
      </c>
      <c r="F45" s="15">
        <v>2400</v>
      </c>
      <c r="G45" s="16"/>
      <c r="H45" s="16">
        <f t="shared" si="2"/>
        <v>0</v>
      </c>
      <c r="I45" s="3"/>
      <c r="J45" s="3"/>
      <c r="K45" s="3"/>
      <c r="L45" s="3"/>
      <c r="M45" s="3"/>
      <c r="N45" s="3"/>
      <c r="O45" s="3"/>
    </row>
    <row r="46" spans="1:15" ht="51" x14ac:dyDescent="0.2">
      <c r="A46" s="13" t="str">
        <f>$A$3</f>
        <v>B.1</v>
      </c>
      <c r="B46" s="13">
        <v>9</v>
      </c>
      <c r="C46" s="13"/>
      <c r="D46" s="13" t="s">
        <v>356</v>
      </c>
      <c r="E46" s="13"/>
      <c r="F46" s="13"/>
      <c r="G46" s="14"/>
      <c r="H46" s="14"/>
      <c r="I46" s="3" t="s">
        <v>63</v>
      </c>
      <c r="J46" s="3"/>
      <c r="K46" s="3"/>
      <c r="L46" s="3"/>
      <c r="M46" s="3"/>
      <c r="N46" s="3"/>
      <c r="O46" s="3"/>
    </row>
    <row r="47" spans="1:15" x14ac:dyDescent="0.2">
      <c r="A47" s="15"/>
      <c r="B47" s="15"/>
      <c r="C47" s="15">
        <v>1</v>
      </c>
      <c r="D47" s="15" t="s">
        <v>45</v>
      </c>
      <c r="E47" s="15" t="s">
        <v>46</v>
      </c>
      <c r="F47" s="15">
        <v>360</v>
      </c>
      <c r="G47" s="16"/>
      <c r="H47" s="16">
        <f>F47*G47</f>
        <v>0</v>
      </c>
      <c r="I47" s="3"/>
      <c r="J47" s="3"/>
      <c r="K47" s="3"/>
      <c r="L47" s="3"/>
      <c r="M47" s="3"/>
      <c r="N47" s="3"/>
      <c r="O47" s="3"/>
    </row>
    <row r="48" spans="1:15" x14ac:dyDescent="0.2">
      <c r="A48" s="15"/>
      <c r="B48" s="15"/>
      <c r="C48" s="15">
        <v>2</v>
      </c>
      <c r="D48" s="15" t="s">
        <v>47</v>
      </c>
      <c r="E48" s="15" t="s">
        <v>46</v>
      </c>
      <c r="F48" s="15">
        <v>615</v>
      </c>
      <c r="G48" s="16"/>
      <c r="H48" s="16">
        <f>F48*G48</f>
        <v>0</v>
      </c>
      <c r="I48" s="3"/>
      <c r="J48" s="3"/>
      <c r="K48" s="3"/>
      <c r="L48" s="3"/>
      <c r="M48" s="3"/>
      <c r="N48" s="3"/>
      <c r="O48" s="3"/>
    </row>
    <row r="49" spans="1:15" x14ac:dyDescent="0.2">
      <c r="A49" s="15"/>
      <c r="B49" s="15"/>
      <c r="C49" s="15">
        <v>3</v>
      </c>
      <c r="D49" s="15" t="s">
        <v>48</v>
      </c>
      <c r="E49" s="15" t="s">
        <v>46</v>
      </c>
      <c r="F49" s="15">
        <v>645</v>
      </c>
      <c r="G49" s="16"/>
      <c r="H49" s="16">
        <f>F49*G49</f>
        <v>0</v>
      </c>
      <c r="I49" s="3"/>
      <c r="J49" s="3"/>
      <c r="K49" s="3"/>
      <c r="L49" s="3"/>
      <c r="M49" s="3"/>
      <c r="N49" s="3"/>
      <c r="O49" s="3"/>
    </row>
    <row r="50" spans="1:15" ht="38.25" x14ac:dyDescent="0.2">
      <c r="A50" s="13" t="str">
        <f>$A$3</f>
        <v>B.1</v>
      </c>
      <c r="B50" s="13">
        <v>10</v>
      </c>
      <c r="C50" s="13"/>
      <c r="D50" s="13" t="s">
        <v>168</v>
      </c>
      <c r="E50" s="13"/>
      <c r="F50" s="13"/>
      <c r="G50" s="14"/>
      <c r="H50" s="14"/>
      <c r="I50" s="3" t="s">
        <v>64</v>
      </c>
      <c r="J50" s="3"/>
      <c r="K50" s="3"/>
      <c r="L50" s="3"/>
      <c r="M50" s="3"/>
      <c r="N50" s="3"/>
      <c r="O50" s="3"/>
    </row>
    <row r="51" spans="1:15" x14ac:dyDescent="0.2">
      <c r="A51" s="15"/>
      <c r="B51" s="15"/>
      <c r="C51" s="15">
        <v>1</v>
      </c>
      <c r="D51" s="15" t="s">
        <v>45</v>
      </c>
      <c r="E51" s="15" t="s">
        <v>46</v>
      </c>
      <c r="F51" s="15">
        <v>480</v>
      </c>
      <c r="G51" s="16"/>
      <c r="H51" s="16">
        <f>F51*G51</f>
        <v>0</v>
      </c>
      <c r="I51" s="3"/>
      <c r="J51" s="3"/>
      <c r="K51" s="3"/>
      <c r="L51" s="3"/>
      <c r="M51" s="3"/>
      <c r="N51" s="3"/>
      <c r="O51" s="3"/>
    </row>
    <row r="52" spans="1:15" x14ac:dyDescent="0.2">
      <c r="A52" s="15"/>
      <c r="B52" s="15"/>
      <c r="C52" s="15">
        <v>2</v>
      </c>
      <c r="D52" s="15" t="s">
        <v>47</v>
      </c>
      <c r="E52" s="15" t="s">
        <v>46</v>
      </c>
      <c r="F52" s="15">
        <v>820</v>
      </c>
      <c r="G52" s="16"/>
      <c r="H52" s="16">
        <f>F52*G52</f>
        <v>0</v>
      </c>
      <c r="I52" s="3"/>
      <c r="J52" s="3"/>
      <c r="K52" s="3"/>
      <c r="L52" s="3"/>
      <c r="M52" s="3"/>
      <c r="N52" s="3"/>
      <c r="O52" s="3"/>
    </row>
    <row r="53" spans="1:15" x14ac:dyDescent="0.2">
      <c r="A53" s="15"/>
      <c r="B53" s="15"/>
      <c r="C53" s="15">
        <v>3</v>
      </c>
      <c r="D53" s="15" t="s">
        <v>48</v>
      </c>
      <c r="E53" s="15" t="s">
        <v>46</v>
      </c>
      <c r="F53" s="15">
        <v>860</v>
      </c>
      <c r="G53" s="16"/>
      <c r="H53" s="16">
        <f>F53*G53</f>
        <v>0</v>
      </c>
      <c r="I53" s="3"/>
      <c r="J53" s="3"/>
      <c r="K53" s="3"/>
      <c r="L53" s="3"/>
      <c r="M53" s="3"/>
      <c r="N53" s="3"/>
      <c r="O53" s="3"/>
    </row>
    <row r="54" spans="1:15" ht="38.25" x14ac:dyDescent="0.2">
      <c r="A54" s="13" t="str">
        <f>$A$3</f>
        <v>B.1</v>
      </c>
      <c r="B54" s="13">
        <v>11</v>
      </c>
      <c r="C54" s="13"/>
      <c r="D54" s="13" t="s">
        <v>65</v>
      </c>
      <c r="E54" s="13"/>
      <c r="F54" s="13"/>
      <c r="G54" s="14"/>
      <c r="H54" s="14"/>
      <c r="I54" s="3" t="s">
        <v>66</v>
      </c>
      <c r="J54" s="3"/>
      <c r="K54" s="3"/>
      <c r="L54" s="3"/>
      <c r="M54" s="3"/>
      <c r="N54" s="3"/>
      <c r="O54" s="3"/>
    </row>
    <row r="55" spans="1:15" x14ac:dyDescent="0.2">
      <c r="A55" s="15"/>
      <c r="B55" s="15"/>
      <c r="C55" s="15">
        <v>1</v>
      </c>
      <c r="D55" s="15" t="s">
        <v>67</v>
      </c>
      <c r="E55" s="15" t="s">
        <v>46</v>
      </c>
      <c r="F55" s="15">
        <v>32.885999999999996</v>
      </c>
      <c r="G55" s="16"/>
      <c r="H55" s="16">
        <f>F55*G55</f>
        <v>0</v>
      </c>
      <c r="I55" s="3"/>
      <c r="J55" s="3"/>
      <c r="K55" s="3"/>
      <c r="L55" s="3"/>
      <c r="M55" s="3"/>
      <c r="N55" s="3"/>
      <c r="O55" s="3"/>
    </row>
    <row r="56" spans="1:15" x14ac:dyDescent="0.2">
      <c r="A56" s="15"/>
      <c r="B56" s="15"/>
      <c r="C56" s="15">
        <v>2</v>
      </c>
      <c r="D56" s="15" t="s">
        <v>68</v>
      </c>
      <c r="E56" s="15" t="s">
        <v>46</v>
      </c>
      <c r="F56" s="15">
        <v>143.11499999999998</v>
      </c>
      <c r="G56" s="16"/>
      <c r="H56" s="16">
        <f>F56*G56</f>
        <v>0</v>
      </c>
      <c r="I56" s="3"/>
      <c r="J56" s="3"/>
      <c r="K56" s="3"/>
      <c r="L56" s="3"/>
      <c r="M56" s="3"/>
      <c r="N56" s="3"/>
      <c r="O56" s="3"/>
    </row>
    <row r="57" spans="1:15" x14ac:dyDescent="0.2">
      <c r="A57" s="15"/>
      <c r="B57" s="15"/>
      <c r="C57" s="15">
        <v>3</v>
      </c>
      <c r="D57" s="15" t="s">
        <v>69</v>
      </c>
      <c r="E57" s="15" t="s">
        <v>46</v>
      </c>
      <c r="F57" s="15">
        <v>106.57499999999999</v>
      </c>
      <c r="G57" s="16"/>
      <c r="H57" s="16">
        <f>F57*G57</f>
        <v>0</v>
      </c>
      <c r="I57" s="3"/>
      <c r="J57" s="3"/>
      <c r="K57" s="3"/>
      <c r="L57" s="3"/>
      <c r="M57" s="3"/>
      <c r="N57" s="3"/>
      <c r="O57" s="3"/>
    </row>
    <row r="58" spans="1:15" x14ac:dyDescent="0.2">
      <c r="A58" s="15"/>
      <c r="B58" s="15"/>
      <c r="C58" s="15">
        <v>4</v>
      </c>
      <c r="D58" s="15" t="s">
        <v>70</v>
      </c>
      <c r="E58" s="15" t="s">
        <v>46</v>
      </c>
      <c r="F58" s="15">
        <v>21.314999999999998</v>
      </c>
      <c r="G58" s="16"/>
      <c r="H58" s="16">
        <f t="shared" ref="H58:H64" si="3">F58*G58</f>
        <v>0</v>
      </c>
      <c r="I58" s="3"/>
      <c r="J58" s="3"/>
      <c r="K58" s="3"/>
      <c r="L58" s="3"/>
      <c r="M58" s="3"/>
      <c r="N58" s="3"/>
      <c r="O58" s="3"/>
    </row>
    <row r="59" spans="1:15" x14ac:dyDescent="0.2">
      <c r="A59" s="15"/>
      <c r="B59" s="15"/>
      <c r="C59" s="15">
        <v>5</v>
      </c>
      <c r="D59" s="15" t="s">
        <v>71</v>
      </c>
      <c r="E59" s="15" t="s">
        <v>46</v>
      </c>
      <c r="F59" s="15">
        <v>28.419999999999998</v>
      </c>
      <c r="G59" s="16"/>
      <c r="H59" s="16">
        <f t="shared" si="3"/>
        <v>0</v>
      </c>
      <c r="I59" s="3"/>
      <c r="J59" s="3"/>
      <c r="K59" s="3"/>
      <c r="L59" s="3"/>
      <c r="M59" s="3"/>
      <c r="N59" s="3"/>
      <c r="O59" s="3"/>
    </row>
    <row r="60" spans="1:15" x14ac:dyDescent="0.2">
      <c r="A60" s="15"/>
      <c r="B60" s="15"/>
      <c r="C60" s="15">
        <v>6</v>
      </c>
      <c r="D60" s="15" t="s">
        <v>72</v>
      </c>
      <c r="E60" s="15" t="s">
        <v>46</v>
      </c>
      <c r="F60" s="15">
        <v>30.449999999999996</v>
      </c>
      <c r="G60" s="16"/>
      <c r="H60" s="16">
        <f t="shared" si="3"/>
        <v>0</v>
      </c>
      <c r="I60" s="3"/>
      <c r="J60" s="3"/>
      <c r="K60" s="3"/>
      <c r="L60" s="3"/>
      <c r="M60" s="3"/>
      <c r="N60" s="3"/>
      <c r="O60" s="3"/>
    </row>
    <row r="61" spans="1:15" x14ac:dyDescent="0.2">
      <c r="A61" s="15"/>
      <c r="B61" s="15"/>
      <c r="C61" s="15">
        <v>7</v>
      </c>
      <c r="D61" s="15" t="s">
        <v>73</v>
      </c>
      <c r="E61" s="15" t="s">
        <v>46</v>
      </c>
      <c r="F61" s="15">
        <v>20.299999999999997</v>
      </c>
      <c r="G61" s="16"/>
      <c r="H61" s="16">
        <f t="shared" si="3"/>
        <v>0</v>
      </c>
      <c r="I61" s="3"/>
      <c r="J61" s="3"/>
      <c r="K61" s="3"/>
      <c r="L61" s="3"/>
      <c r="M61" s="3"/>
      <c r="N61" s="3"/>
      <c r="O61" s="3"/>
    </row>
    <row r="62" spans="1:15" x14ac:dyDescent="0.2">
      <c r="A62" s="15"/>
      <c r="B62" s="15"/>
      <c r="C62" s="15">
        <v>8</v>
      </c>
      <c r="D62" s="15" t="s">
        <v>74</v>
      </c>
      <c r="E62" s="15" t="s">
        <v>46</v>
      </c>
      <c r="F62" s="15">
        <v>45.674999999999997</v>
      </c>
      <c r="G62" s="16"/>
      <c r="H62" s="16">
        <f t="shared" si="3"/>
        <v>0</v>
      </c>
      <c r="I62" s="3"/>
      <c r="J62" s="3"/>
      <c r="K62" s="3"/>
      <c r="L62" s="3"/>
      <c r="M62" s="3"/>
      <c r="N62" s="3"/>
      <c r="O62" s="3"/>
    </row>
    <row r="63" spans="1:15" x14ac:dyDescent="0.2">
      <c r="A63" s="15"/>
      <c r="B63" s="15"/>
      <c r="C63" s="15">
        <v>9</v>
      </c>
      <c r="D63" s="15" t="s">
        <v>75</v>
      </c>
      <c r="E63" s="15" t="s">
        <v>46</v>
      </c>
      <c r="F63" s="15">
        <v>72.064999999999998</v>
      </c>
      <c r="G63" s="16"/>
      <c r="H63" s="16">
        <f t="shared" si="3"/>
        <v>0</v>
      </c>
      <c r="I63" s="3"/>
      <c r="J63" s="3"/>
      <c r="K63" s="3"/>
      <c r="L63" s="3"/>
      <c r="M63" s="3"/>
      <c r="N63" s="3"/>
      <c r="O63" s="3"/>
    </row>
    <row r="64" spans="1:15" x14ac:dyDescent="0.2">
      <c r="A64" s="15"/>
      <c r="B64" s="15"/>
      <c r="C64" s="15">
        <v>10</v>
      </c>
      <c r="D64" s="15" t="s">
        <v>76</v>
      </c>
      <c r="E64" s="15" t="s">
        <v>46</v>
      </c>
      <c r="F64" s="15">
        <v>21.314999999999998</v>
      </c>
      <c r="G64" s="16"/>
      <c r="H64" s="16">
        <f t="shared" si="3"/>
        <v>0</v>
      </c>
      <c r="I64" s="3"/>
      <c r="J64" s="3"/>
      <c r="K64" s="3"/>
      <c r="L64" s="3"/>
      <c r="M64" s="3"/>
      <c r="N64" s="3"/>
      <c r="O64" s="3"/>
    </row>
    <row r="65" spans="1:15" ht="25.5" x14ac:dyDescent="0.2">
      <c r="A65" s="13" t="str">
        <f>$A$3</f>
        <v>B.1</v>
      </c>
      <c r="B65" s="13">
        <v>12</v>
      </c>
      <c r="C65" s="13"/>
      <c r="D65" s="13" t="s">
        <v>169</v>
      </c>
      <c r="E65" s="13"/>
      <c r="F65" s="13"/>
      <c r="G65" s="14"/>
      <c r="H65" s="14"/>
      <c r="I65" s="3" t="s">
        <v>77</v>
      </c>
      <c r="J65" s="3"/>
      <c r="K65" s="3"/>
      <c r="L65" s="3"/>
      <c r="M65" s="3"/>
      <c r="N65" s="3"/>
      <c r="O65" s="3"/>
    </row>
    <row r="66" spans="1:15" x14ac:dyDescent="0.2">
      <c r="A66" s="15"/>
      <c r="B66" s="15"/>
      <c r="C66" s="15">
        <v>1</v>
      </c>
      <c r="D66" s="15" t="s">
        <v>67</v>
      </c>
      <c r="E66" s="15" t="s">
        <v>46</v>
      </c>
      <c r="F66" s="15">
        <v>16.442999999999998</v>
      </c>
      <c r="G66" s="16"/>
      <c r="H66" s="16">
        <f>F66*G66</f>
        <v>0</v>
      </c>
      <c r="I66" s="3"/>
      <c r="J66" s="3"/>
      <c r="K66" s="3"/>
      <c r="L66" s="3"/>
      <c r="M66" s="3"/>
      <c r="N66" s="3"/>
      <c r="O66" s="3"/>
    </row>
    <row r="67" spans="1:15" x14ac:dyDescent="0.2">
      <c r="A67" s="15"/>
      <c r="B67" s="15"/>
      <c r="C67" s="15">
        <v>2</v>
      </c>
      <c r="D67" s="15" t="s">
        <v>68</v>
      </c>
      <c r="E67" s="15" t="s">
        <v>46</v>
      </c>
      <c r="F67" s="15">
        <v>143.11499999999998</v>
      </c>
      <c r="G67" s="16"/>
      <c r="H67" s="16">
        <f>F67*G67</f>
        <v>0</v>
      </c>
      <c r="I67" s="3"/>
      <c r="J67" s="3"/>
      <c r="K67" s="3"/>
      <c r="L67" s="3"/>
      <c r="M67" s="3"/>
      <c r="N67" s="3"/>
      <c r="O67" s="3"/>
    </row>
    <row r="68" spans="1:15" x14ac:dyDescent="0.2">
      <c r="A68" s="15"/>
      <c r="B68" s="15"/>
      <c r="C68" s="15">
        <v>3</v>
      </c>
      <c r="D68" s="15" t="s">
        <v>69</v>
      </c>
      <c r="E68" s="15" t="s">
        <v>46</v>
      </c>
      <c r="F68" s="15">
        <v>106.57499999999999</v>
      </c>
      <c r="G68" s="16"/>
      <c r="H68" s="16">
        <f>F68*G68</f>
        <v>0</v>
      </c>
      <c r="I68" s="3"/>
      <c r="J68" s="3"/>
      <c r="K68" s="3"/>
      <c r="L68" s="3"/>
      <c r="M68" s="3"/>
      <c r="N68" s="3"/>
      <c r="O68" s="3"/>
    </row>
    <row r="69" spans="1:15" x14ac:dyDescent="0.2">
      <c r="A69" s="15"/>
      <c r="B69" s="15"/>
      <c r="C69" s="15">
        <v>4</v>
      </c>
      <c r="D69" s="15" t="s">
        <v>70</v>
      </c>
      <c r="E69" s="15" t="s">
        <v>46</v>
      </c>
      <c r="F69" s="15">
        <v>21.314999999999998</v>
      </c>
      <c r="G69" s="16"/>
      <c r="H69" s="16">
        <f>F69*G69</f>
        <v>0</v>
      </c>
      <c r="I69" s="3"/>
      <c r="J69" s="3"/>
      <c r="K69" s="3"/>
      <c r="L69" s="3"/>
      <c r="M69" s="3"/>
      <c r="N69" s="3"/>
      <c r="O69" s="3"/>
    </row>
    <row r="70" spans="1:15" x14ac:dyDescent="0.2">
      <c r="A70" s="15"/>
      <c r="B70" s="15"/>
      <c r="C70" s="15">
        <v>5</v>
      </c>
      <c r="D70" s="15" t="s">
        <v>71</v>
      </c>
      <c r="E70" s="15" t="s">
        <v>46</v>
      </c>
      <c r="F70" s="15">
        <v>28.419999999999998</v>
      </c>
      <c r="G70" s="16"/>
      <c r="H70" s="16">
        <f>F70*G70</f>
        <v>0</v>
      </c>
      <c r="I70" s="3"/>
      <c r="J70" s="3"/>
      <c r="K70" s="3"/>
      <c r="L70" s="3"/>
      <c r="M70" s="3"/>
      <c r="N70" s="3"/>
      <c r="O70" s="3"/>
    </row>
    <row r="71" spans="1:15" x14ac:dyDescent="0.2">
      <c r="A71" s="15"/>
      <c r="B71" s="15"/>
      <c r="C71" s="15">
        <v>6</v>
      </c>
      <c r="D71" s="15" t="s">
        <v>72</v>
      </c>
      <c r="E71" s="15" t="s">
        <v>46</v>
      </c>
      <c r="F71" s="15">
        <v>30.449999999999996</v>
      </c>
      <c r="G71" s="16"/>
      <c r="H71" s="16">
        <f t="shared" ref="H71:H75" si="4">F71*G71</f>
        <v>0</v>
      </c>
      <c r="I71" s="3"/>
      <c r="J71" s="3"/>
      <c r="K71" s="3"/>
      <c r="L71" s="3"/>
      <c r="M71" s="3"/>
      <c r="N71" s="3"/>
      <c r="O71" s="3"/>
    </row>
    <row r="72" spans="1:15" x14ac:dyDescent="0.2">
      <c r="A72" s="15"/>
      <c r="B72" s="15"/>
      <c r="C72" s="15">
        <v>7</v>
      </c>
      <c r="D72" s="15" t="s">
        <v>73</v>
      </c>
      <c r="E72" s="15" t="s">
        <v>46</v>
      </c>
      <c r="F72" s="15">
        <v>20.299999999999997</v>
      </c>
      <c r="G72" s="16"/>
      <c r="H72" s="16">
        <f t="shared" si="4"/>
        <v>0</v>
      </c>
      <c r="I72" s="3"/>
      <c r="J72" s="3"/>
      <c r="K72" s="3"/>
      <c r="L72" s="3"/>
      <c r="M72" s="3"/>
      <c r="N72" s="3"/>
      <c r="O72" s="3"/>
    </row>
    <row r="73" spans="1:15" x14ac:dyDescent="0.2">
      <c r="A73" s="15"/>
      <c r="B73" s="15"/>
      <c r="C73" s="15">
        <v>8</v>
      </c>
      <c r="D73" s="15" t="s">
        <v>74</v>
      </c>
      <c r="E73" s="15" t="s">
        <v>46</v>
      </c>
      <c r="F73" s="15">
        <v>45.674999999999997</v>
      </c>
      <c r="G73" s="16"/>
      <c r="H73" s="16">
        <f t="shared" si="4"/>
        <v>0</v>
      </c>
      <c r="I73" s="3"/>
      <c r="J73" s="3"/>
      <c r="K73" s="3"/>
      <c r="L73" s="3"/>
      <c r="M73" s="3"/>
      <c r="N73" s="3"/>
      <c r="O73" s="3"/>
    </row>
    <row r="74" spans="1:15" x14ac:dyDescent="0.2">
      <c r="A74" s="15"/>
      <c r="B74" s="15"/>
      <c r="C74" s="15">
        <v>9</v>
      </c>
      <c r="D74" s="15" t="s">
        <v>75</v>
      </c>
      <c r="E74" s="15" t="s">
        <v>46</v>
      </c>
      <c r="F74" s="15">
        <v>72.064999999999998</v>
      </c>
      <c r="G74" s="16"/>
      <c r="H74" s="16">
        <f t="shared" si="4"/>
        <v>0</v>
      </c>
      <c r="I74" s="3"/>
      <c r="J74" s="3"/>
      <c r="K74" s="3"/>
      <c r="L74" s="3"/>
      <c r="M74" s="3"/>
      <c r="N74" s="3"/>
      <c r="O74" s="3"/>
    </row>
    <row r="75" spans="1:15" x14ac:dyDescent="0.2">
      <c r="A75" s="15"/>
      <c r="B75" s="15"/>
      <c r="C75" s="15">
        <v>10</v>
      </c>
      <c r="D75" s="15" t="s">
        <v>76</v>
      </c>
      <c r="E75" s="15" t="s">
        <v>46</v>
      </c>
      <c r="F75" s="15">
        <v>21.314999999999998</v>
      </c>
      <c r="G75" s="16"/>
      <c r="H75" s="16">
        <f t="shared" si="4"/>
        <v>0</v>
      </c>
      <c r="I75" s="3"/>
      <c r="J75" s="3"/>
      <c r="K75" s="3"/>
      <c r="L75" s="3"/>
      <c r="M75" s="3"/>
      <c r="N75" s="3"/>
      <c r="O75" s="3"/>
    </row>
    <row r="76" spans="1:15" ht="51" x14ac:dyDescent="0.2">
      <c r="A76" s="13" t="str">
        <f>$A$3</f>
        <v>B.1</v>
      </c>
      <c r="B76" s="13">
        <v>13</v>
      </c>
      <c r="C76" s="13"/>
      <c r="D76" s="13" t="s">
        <v>78</v>
      </c>
      <c r="E76" s="13"/>
      <c r="F76" s="13"/>
      <c r="G76" s="14"/>
      <c r="H76" s="14"/>
      <c r="I76" s="3" t="s">
        <v>79</v>
      </c>
      <c r="J76" s="3"/>
      <c r="K76" s="3"/>
      <c r="L76" s="3"/>
      <c r="M76" s="3"/>
      <c r="N76" s="3"/>
      <c r="O76" s="3"/>
    </row>
    <row r="77" spans="1:15" x14ac:dyDescent="0.2">
      <c r="A77" s="15"/>
      <c r="B77" s="15"/>
      <c r="C77" s="15">
        <v>1</v>
      </c>
      <c r="D77" s="15" t="s">
        <v>67</v>
      </c>
      <c r="E77" s="15" t="s">
        <v>14</v>
      </c>
      <c r="F77" s="15">
        <v>82.214999999999989</v>
      </c>
      <c r="G77" s="16"/>
      <c r="H77" s="16">
        <f>F77*G77</f>
        <v>0</v>
      </c>
      <c r="I77" s="3"/>
      <c r="J77" s="3"/>
      <c r="K77" s="3"/>
      <c r="L77" s="3"/>
      <c r="M77" s="3"/>
      <c r="N77" s="3"/>
      <c r="O77" s="3"/>
    </row>
    <row r="78" spans="1:15" x14ac:dyDescent="0.2">
      <c r="A78" s="15"/>
      <c r="B78" s="15"/>
      <c r="C78" s="15">
        <v>2</v>
      </c>
      <c r="D78" s="15" t="s">
        <v>68</v>
      </c>
      <c r="E78" s="15" t="s">
        <v>14</v>
      </c>
      <c r="F78" s="15">
        <v>144.52499999999998</v>
      </c>
      <c r="G78" s="16"/>
      <c r="H78" s="16">
        <f>F78*G78</f>
        <v>0</v>
      </c>
      <c r="I78" s="3"/>
      <c r="J78" s="3"/>
      <c r="K78" s="3"/>
      <c r="L78" s="3"/>
      <c r="M78" s="3"/>
      <c r="N78" s="3"/>
      <c r="O78" s="3"/>
    </row>
    <row r="79" spans="1:15" x14ac:dyDescent="0.2">
      <c r="A79" s="15"/>
      <c r="B79" s="15"/>
      <c r="C79" s="15">
        <v>3</v>
      </c>
      <c r="D79" s="15" t="s">
        <v>69</v>
      </c>
      <c r="E79" s="15" t="s">
        <v>14</v>
      </c>
      <c r="F79" s="15">
        <v>106.57499999999999</v>
      </c>
      <c r="G79" s="16"/>
      <c r="H79" s="16">
        <f>F79*G79</f>
        <v>0</v>
      </c>
      <c r="I79" s="3"/>
      <c r="J79" s="3"/>
      <c r="K79" s="3"/>
      <c r="L79" s="3"/>
      <c r="M79" s="3"/>
      <c r="N79" s="3"/>
      <c r="O79" s="3"/>
    </row>
    <row r="80" spans="1:15" ht="25.5" x14ac:dyDescent="0.2">
      <c r="A80" s="13" t="str">
        <f>$A$3</f>
        <v>B.1</v>
      </c>
      <c r="B80" s="13">
        <v>14</v>
      </c>
      <c r="C80" s="13"/>
      <c r="D80" s="13" t="s">
        <v>80</v>
      </c>
      <c r="E80" s="13"/>
      <c r="F80" s="13"/>
      <c r="G80" s="14"/>
      <c r="H80" s="14"/>
      <c r="I80" s="3" t="s">
        <v>81</v>
      </c>
      <c r="J80" s="3"/>
      <c r="K80" s="3"/>
      <c r="L80" s="3"/>
      <c r="M80" s="3"/>
      <c r="N80" s="3"/>
      <c r="O80" s="3"/>
    </row>
    <row r="81" spans="1:15" x14ac:dyDescent="0.2">
      <c r="A81" s="15"/>
      <c r="B81" s="15"/>
      <c r="C81" s="15">
        <v>1</v>
      </c>
      <c r="D81" s="15" t="s">
        <v>82</v>
      </c>
      <c r="E81" s="15" t="s">
        <v>46</v>
      </c>
      <c r="F81" s="39">
        <v>108.53999999999999</v>
      </c>
      <c r="G81" s="16"/>
      <c r="H81" s="16">
        <f t="shared" ref="H81:H82" si="5">F81*G81</f>
        <v>0</v>
      </c>
      <c r="I81" s="3"/>
      <c r="J81" s="3"/>
      <c r="K81" s="3"/>
      <c r="L81" s="3"/>
      <c r="M81" s="3"/>
      <c r="N81" s="3"/>
      <c r="O81" s="3"/>
    </row>
    <row r="82" spans="1:15" x14ac:dyDescent="0.2">
      <c r="A82" s="15"/>
      <c r="B82" s="15"/>
      <c r="C82" s="15">
        <v>2</v>
      </c>
      <c r="D82" s="15" t="s">
        <v>170</v>
      </c>
      <c r="E82" s="15" t="s">
        <v>46</v>
      </c>
      <c r="F82" s="39">
        <v>126.62999999999998</v>
      </c>
      <c r="G82" s="16"/>
      <c r="H82" s="16">
        <f t="shared" si="5"/>
        <v>0</v>
      </c>
      <c r="I82" s="3"/>
      <c r="J82" s="3"/>
      <c r="K82" s="3"/>
      <c r="L82" s="3"/>
      <c r="M82" s="3"/>
      <c r="N82" s="3"/>
      <c r="O82" s="3"/>
    </row>
    <row r="83" spans="1:15" ht="51" x14ac:dyDescent="0.2">
      <c r="A83" s="13" t="str">
        <f>$A$3</f>
        <v>B.1</v>
      </c>
      <c r="B83" s="13">
        <v>15</v>
      </c>
      <c r="C83" s="13"/>
      <c r="D83" s="13" t="s">
        <v>343</v>
      </c>
      <c r="E83" s="13" t="s">
        <v>46</v>
      </c>
      <c r="F83" s="13">
        <v>45</v>
      </c>
      <c r="G83" s="14"/>
      <c r="H83" s="14">
        <f>G83*F83</f>
        <v>0</v>
      </c>
      <c r="I83" s="3" t="s">
        <v>83</v>
      </c>
      <c r="J83" s="3"/>
      <c r="K83" s="3"/>
      <c r="L83" s="3"/>
      <c r="M83" s="3"/>
      <c r="N83" s="3"/>
      <c r="O83" s="3"/>
    </row>
    <row r="84" spans="1:15" ht="25.5" x14ac:dyDescent="0.2">
      <c r="A84" s="13" t="str">
        <f>$A$3</f>
        <v>B.1</v>
      </c>
      <c r="B84" s="13">
        <v>16</v>
      </c>
      <c r="C84" s="13"/>
      <c r="D84" s="13" t="s">
        <v>245</v>
      </c>
      <c r="E84" s="13"/>
      <c r="F84" s="13"/>
      <c r="G84" s="14"/>
      <c r="H84" s="14"/>
      <c r="I84" s="3" t="s">
        <v>243</v>
      </c>
      <c r="J84" s="3"/>
      <c r="K84" s="3"/>
      <c r="L84" s="3"/>
      <c r="M84" s="3"/>
      <c r="N84" s="3"/>
      <c r="O84" s="3"/>
    </row>
    <row r="85" spans="1:15" x14ac:dyDescent="0.2">
      <c r="A85" s="15"/>
      <c r="B85" s="15"/>
      <c r="C85" s="15">
        <v>1</v>
      </c>
      <c r="D85" s="15" t="s">
        <v>244</v>
      </c>
      <c r="E85" s="15" t="s">
        <v>46</v>
      </c>
      <c r="F85" s="15">
        <v>74.25</v>
      </c>
      <c r="G85" s="16"/>
      <c r="H85" s="16">
        <f>F85*G85</f>
        <v>0</v>
      </c>
      <c r="I85" s="3"/>
      <c r="J85" s="3"/>
      <c r="K85" s="3"/>
      <c r="L85" s="3"/>
      <c r="M85" s="3"/>
      <c r="N85" s="3"/>
      <c r="O85" s="3"/>
    </row>
    <row r="86" spans="1:15" x14ac:dyDescent="0.2">
      <c r="A86" s="15"/>
      <c r="B86" s="15"/>
      <c r="C86" s="15">
        <v>2</v>
      </c>
      <c r="D86" s="15" t="s">
        <v>47</v>
      </c>
      <c r="E86" s="15" t="s">
        <v>46</v>
      </c>
      <c r="F86" s="15">
        <v>198</v>
      </c>
      <c r="G86" s="16"/>
      <c r="H86" s="16">
        <f>F86*G86</f>
        <v>0</v>
      </c>
      <c r="I86" s="3"/>
      <c r="J86" s="3"/>
      <c r="K86" s="3"/>
      <c r="L86" s="3"/>
      <c r="M86" s="3"/>
      <c r="N86" s="3"/>
      <c r="O86" s="3"/>
    </row>
    <row r="87" spans="1:15" x14ac:dyDescent="0.2">
      <c r="A87" s="15"/>
      <c r="B87" s="15"/>
      <c r="C87" s="15">
        <v>3</v>
      </c>
      <c r="D87" s="15" t="s">
        <v>48</v>
      </c>
      <c r="E87" s="15" t="s">
        <v>46</v>
      </c>
      <c r="F87" s="15">
        <v>157.5</v>
      </c>
      <c r="G87" s="16"/>
      <c r="H87" s="16">
        <f>F87*G87</f>
        <v>0</v>
      </c>
      <c r="I87" s="3"/>
      <c r="J87" s="3"/>
      <c r="K87" s="3"/>
      <c r="L87" s="3"/>
      <c r="M87" s="3"/>
      <c r="N87" s="3"/>
      <c r="O87" s="3"/>
    </row>
    <row r="88" spans="1:15" ht="25.5" x14ac:dyDescent="0.2">
      <c r="A88" s="13" t="str">
        <f>$A$3</f>
        <v>B.1</v>
      </c>
      <c r="B88" s="13">
        <v>17</v>
      </c>
      <c r="C88" s="13"/>
      <c r="D88" s="13" t="s">
        <v>246</v>
      </c>
      <c r="E88" s="13"/>
      <c r="F88" s="13"/>
      <c r="G88" s="14"/>
      <c r="H88" s="14"/>
      <c r="K88" s="3"/>
      <c r="L88" s="3"/>
      <c r="M88" s="3"/>
      <c r="N88" s="3"/>
      <c r="O88" s="3"/>
    </row>
    <row r="89" spans="1:15" x14ac:dyDescent="0.2">
      <c r="A89" s="15"/>
      <c r="B89" s="15"/>
      <c r="C89" s="15">
        <v>1</v>
      </c>
      <c r="D89" s="15" t="s">
        <v>110</v>
      </c>
      <c r="E89" s="15" t="s">
        <v>46</v>
      </c>
      <c r="F89" s="39">
        <v>107.10000000000001</v>
      </c>
      <c r="G89" s="16"/>
      <c r="H89" s="16">
        <f>F89*G89</f>
        <v>0</v>
      </c>
      <c r="K89" s="3"/>
      <c r="L89" s="3"/>
      <c r="M89" s="3"/>
      <c r="N89" s="3"/>
      <c r="O89" s="3"/>
    </row>
    <row r="90" spans="1:15" x14ac:dyDescent="0.2">
      <c r="A90" s="15"/>
      <c r="B90" s="15"/>
      <c r="C90" s="15">
        <v>2</v>
      </c>
      <c r="D90" s="15" t="s">
        <v>111</v>
      </c>
      <c r="E90" s="15" t="s">
        <v>46</v>
      </c>
      <c r="F90" s="39">
        <v>111.30000000000001</v>
      </c>
      <c r="G90" s="16"/>
      <c r="H90" s="16">
        <f>F90*G90</f>
        <v>0</v>
      </c>
      <c r="K90" s="3"/>
      <c r="L90" s="3"/>
      <c r="M90" s="3"/>
      <c r="N90" s="3"/>
      <c r="O90" s="3"/>
    </row>
    <row r="91" spans="1:15" ht="25.5" x14ac:dyDescent="0.2">
      <c r="A91" s="13" t="str">
        <f>$A$3</f>
        <v>B.1</v>
      </c>
      <c r="B91" s="13">
        <v>18</v>
      </c>
      <c r="C91" s="13"/>
      <c r="D91" s="13" t="s">
        <v>347</v>
      </c>
      <c r="E91" s="13"/>
      <c r="F91" s="13"/>
      <c r="G91" s="14"/>
      <c r="H91" s="14"/>
      <c r="J91" s="3"/>
      <c r="K91" s="3"/>
      <c r="L91" s="3"/>
      <c r="M91" s="3"/>
      <c r="N91" s="3"/>
      <c r="O91" s="3"/>
    </row>
    <row r="92" spans="1:15" x14ac:dyDescent="0.2">
      <c r="A92" s="15"/>
      <c r="B92" s="15"/>
      <c r="C92" s="15">
        <v>1</v>
      </c>
      <c r="D92" s="15" t="s">
        <v>110</v>
      </c>
      <c r="E92" s="15" t="s">
        <v>46</v>
      </c>
      <c r="F92" s="39">
        <v>26.775000000000002</v>
      </c>
      <c r="G92" s="16"/>
      <c r="H92" s="16">
        <f>F92*G92</f>
        <v>0</v>
      </c>
      <c r="J92" s="3"/>
      <c r="K92" s="3"/>
      <c r="L92" s="73"/>
      <c r="M92" s="3"/>
      <c r="N92" s="3"/>
    </row>
    <row r="93" spans="1:15" x14ac:dyDescent="0.2">
      <c r="A93" s="15"/>
      <c r="B93" s="15"/>
      <c r="C93" s="15">
        <v>2</v>
      </c>
      <c r="D93" s="15" t="s">
        <v>111</v>
      </c>
      <c r="E93" s="15" t="s">
        <v>46</v>
      </c>
      <c r="F93" s="39">
        <v>27.825000000000003</v>
      </c>
      <c r="G93" s="16"/>
      <c r="H93" s="16">
        <f>F93*G93</f>
        <v>0</v>
      </c>
      <c r="J93" s="3"/>
      <c r="K93" s="3"/>
      <c r="L93" s="73"/>
      <c r="M93" s="3"/>
      <c r="N93" s="3"/>
    </row>
    <row r="94" spans="1:15" x14ac:dyDescent="0.2">
      <c r="A94" s="15"/>
      <c r="B94" s="15"/>
      <c r="C94" s="15">
        <v>3</v>
      </c>
      <c r="D94" s="15" t="s">
        <v>122</v>
      </c>
      <c r="E94" s="15" t="s">
        <v>46</v>
      </c>
      <c r="F94" s="39">
        <v>49.612500000000004</v>
      </c>
      <c r="G94" s="16"/>
      <c r="H94" s="16">
        <f t="shared" ref="H94:H100" si="6">F94*G94</f>
        <v>0</v>
      </c>
      <c r="J94" s="3"/>
      <c r="K94" s="3"/>
      <c r="L94" s="3"/>
      <c r="M94" s="3"/>
      <c r="N94" s="3"/>
    </row>
    <row r="95" spans="1:15" x14ac:dyDescent="0.2">
      <c r="A95" s="15"/>
      <c r="B95" s="15"/>
      <c r="C95" s="15">
        <v>4</v>
      </c>
      <c r="D95" s="15" t="s">
        <v>123</v>
      </c>
      <c r="E95" s="15" t="s">
        <v>46</v>
      </c>
      <c r="F95" s="39">
        <v>15.592500000000001</v>
      </c>
      <c r="G95" s="16"/>
      <c r="H95" s="16">
        <f t="shared" si="6"/>
        <v>0</v>
      </c>
      <c r="J95" s="3"/>
      <c r="K95" s="3"/>
      <c r="L95" s="3"/>
      <c r="M95" s="3"/>
      <c r="N95" s="3"/>
    </row>
    <row r="96" spans="1:15" x14ac:dyDescent="0.2">
      <c r="A96" s="15"/>
      <c r="B96" s="15"/>
      <c r="C96" s="15">
        <v>5</v>
      </c>
      <c r="D96" s="15" t="s">
        <v>124</v>
      </c>
      <c r="E96" s="15" t="s">
        <v>46</v>
      </c>
      <c r="F96" s="39">
        <v>5.1974999999999998</v>
      </c>
      <c r="G96" s="16"/>
      <c r="H96" s="16">
        <f t="shared" si="6"/>
        <v>0</v>
      </c>
      <c r="J96" s="3"/>
      <c r="K96" s="3"/>
      <c r="L96" s="3"/>
      <c r="M96" s="3"/>
      <c r="N96" s="3"/>
    </row>
    <row r="97" spans="1:14" x14ac:dyDescent="0.2">
      <c r="A97" s="15"/>
      <c r="B97" s="15"/>
      <c r="C97" s="15">
        <v>6</v>
      </c>
      <c r="D97" s="15" t="s">
        <v>125</v>
      </c>
      <c r="E97" s="15" t="s">
        <v>46</v>
      </c>
      <c r="F97" s="39">
        <v>8.5050000000000008</v>
      </c>
      <c r="G97" s="16"/>
      <c r="H97" s="16">
        <f t="shared" si="6"/>
        <v>0</v>
      </c>
      <c r="J97" s="3"/>
      <c r="K97" s="3"/>
      <c r="L97" s="3"/>
      <c r="M97" s="3"/>
      <c r="N97" s="3"/>
    </row>
    <row r="98" spans="1:14" x14ac:dyDescent="0.2">
      <c r="A98" s="15"/>
      <c r="B98" s="15"/>
      <c r="C98" s="15">
        <v>7</v>
      </c>
      <c r="D98" s="15" t="s">
        <v>126</v>
      </c>
      <c r="E98" s="15" t="s">
        <v>46</v>
      </c>
      <c r="F98" s="39">
        <v>9.4500000000000011</v>
      </c>
      <c r="G98" s="16"/>
      <c r="H98" s="16">
        <f t="shared" si="6"/>
        <v>0</v>
      </c>
      <c r="J98" s="3"/>
      <c r="K98" s="3"/>
      <c r="L98" s="3"/>
      <c r="M98" s="3"/>
      <c r="N98" s="3"/>
    </row>
    <row r="99" spans="1:14" x14ac:dyDescent="0.2">
      <c r="A99" s="15"/>
      <c r="B99" s="15"/>
      <c r="C99" s="15">
        <v>7</v>
      </c>
      <c r="D99" s="15" t="s">
        <v>128</v>
      </c>
      <c r="E99" s="15" t="s">
        <v>46</v>
      </c>
      <c r="F99" s="39">
        <v>60.48</v>
      </c>
      <c r="G99" s="16"/>
      <c r="H99" s="16">
        <f t="shared" si="6"/>
        <v>0</v>
      </c>
      <c r="J99" s="3"/>
      <c r="K99" s="3"/>
      <c r="L99" s="3"/>
      <c r="M99" s="3"/>
      <c r="N99" s="3"/>
    </row>
    <row r="100" spans="1:14" x14ac:dyDescent="0.2">
      <c r="A100" s="15"/>
      <c r="B100" s="15"/>
      <c r="C100" s="15">
        <v>7</v>
      </c>
      <c r="D100" s="15" t="s">
        <v>172</v>
      </c>
      <c r="E100" s="15" t="s">
        <v>46</v>
      </c>
      <c r="F100" s="39">
        <v>60.48</v>
      </c>
      <c r="G100" s="16"/>
      <c r="H100" s="16">
        <f t="shared" si="6"/>
        <v>0</v>
      </c>
      <c r="J100" s="3"/>
      <c r="K100" s="3"/>
      <c r="L100" s="3"/>
      <c r="M100" s="3"/>
      <c r="N100" s="3"/>
    </row>
  </sheetData>
  <phoneticPr fontId="23" type="noConversion"/>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1"/>
  <sheetViews>
    <sheetView showGridLines="0" view="pageBreakPreview" zoomScale="115" zoomScaleSheetLayoutView="115" workbookViewId="0">
      <selection activeCell="G8" sqref="G8:G41"/>
    </sheetView>
  </sheetViews>
  <sheetFormatPr defaultRowHeight="12.75" x14ac:dyDescent="0.2"/>
  <cols>
    <col min="1" max="1" width="5.7109375" customWidth="1"/>
    <col min="2" max="3" width="3.7109375" customWidth="1"/>
    <col min="4" max="4" width="50.7109375" customWidth="1"/>
    <col min="5" max="5" width="7.7109375" customWidth="1"/>
    <col min="6" max="6" width="7.7109375" style="33" customWidth="1"/>
    <col min="7" max="7" width="10.7109375" style="4" customWidth="1"/>
    <col min="8" max="8" width="12.7109375" style="4" customWidth="1"/>
    <col min="9" max="9" width="25.7109375" customWidth="1"/>
    <col min="10" max="16" width="8.7109375" customWidth="1"/>
  </cols>
  <sheetData>
    <row r="1" spans="1:15" x14ac:dyDescent="0.2">
      <c r="A1" s="1" t="s">
        <v>0</v>
      </c>
      <c r="B1" s="1"/>
      <c r="C1" s="1"/>
      <c r="D1" s="1" t="s">
        <v>1</v>
      </c>
      <c r="E1" s="1" t="s">
        <v>2</v>
      </c>
      <c r="F1" s="18" t="s">
        <v>3</v>
      </c>
      <c r="G1" s="2" t="s">
        <v>4</v>
      </c>
      <c r="H1" s="2" t="s">
        <v>5</v>
      </c>
      <c r="I1" s="3"/>
      <c r="J1" s="3"/>
      <c r="K1" s="3"/>
      <c r="L1" s="3"/>
      <c r="M1" s="3"/>
      <c r="N1" s="3"/>
      <c r="O1" s="3"/>
    </row>
    <row r="2" spans="1:15" x14ac:dyDescent="0.2">
      <c r="H2" s="5"/>
      <c r="I2" s="3"/>
      <c r="J2" s="3"/>
      <c r="K2" s="3"/>
      <c r="L2" s="3"/>
      <c r="M2" s="3"/>
      <c r="N2" s="3"/>
      <c r="O2" s="3"/>
    </row>
    <row r="3" spans="1:15" ht="15" x14ac:dyDescent="0.2">
      <c r="A3" s="6" t="s">
        <v>85</v>
      </c>
      <c r="B3" s="6"/>
      <c r="C3" s="6"/>
      <c r="D3" s="6" t="s">
        <v>341</v>
      </c>
      <c r="E3" s="6"/>
      <c r="F3" s="34"/>
      <c r="G3" s="7"/>
      <c r="H3" s="7">
        <f>SUM(H7:H41)</f>
        <v>0</v>
      </c>
      <c r="I3" s="3"/>
      <c r="J3" s="3"/>
      <c r="K3" s="3"/>
      <c r="L3" s="3"/>
      <c r="M3" s="3"/>
      <c r="N3" s="3"/>
      <c r="O3" s="3"/>
    </row>
    <row r="4" spans="1:15" x14ac:dyDescent="0.2">
      <c r="A4" s="35"/>
      <c r="B4" s="35"/>
      <c r="C4" s="35"/>
      <c r="D4" s="9" t="s">
        <v>8</v>
      </c>
      <c r="E4" s="10" t="str">
        <f>A3</f>
        <v>B.2</v>
      </c>
      <c r="F4" s="36"/>
      <c r="G4" s="37"/>
      <c r="H4" s="38"/>
      <c r="I4" s="3"/>
      <c r="J4" s="3"/>
      <c r="K4" s="3"/>
      <c r="L4" s="3"/>
      <c r="M4" s="3"/>
      <c r="N4" s="3"/>
      <c r="O4" s="3"/>
    </row>
    <row r="5" spans="1:15" x14ac:dyDescent="0.2">
      <c r="H5" s="5"/>
      <c r="I5" s="3"/>
      <c r="J5" s="3"/>
      <c r="K5" s="3"/>
      <c r="L5" s="3"/>
      <c r="M5" s="3"/>
      <c r="N5" s="3"/>
      <c r="O5" s="3"/>
    </row>
    <row r="6" spans="1:15" x14ac:dyDescent="0.2">
      <c r="H6" s="5"/>
      <c r="I6" s="3"/>
      <c r="J6" s="3"/>
      <c r="K6" s="3"/>
      <c r="L6" s="3"/>
      <c r="M6" s="3"/>
      <c r="N6" s="3"/>
      <c r="O6" s="3"/>
    </row>
    <row r="7" spans="1:15" ht="25.5" x14ac:dyDescent="0.2">
      <c r="A7" s="13" t="str">
        <f>$A$3</f>
        <v>B.2</v>
      </c>
      <c r="B7" s="13">
        <v>1</v>
      </c>
      <c r="C7" s="13"/>
      <c r="D7" s="13" t="s">
        <v>86</v>
      </c>
      <c r="E7" s="13"/>
      <c r="F7" s="40"/>
      <c r="G7" s="14"/>
      <c r="H7" s="14"/>
      <c r="I7" s="3" t="s">
        <v>87</v>
      </c>
      <c r="J7" s="3"/>
      <c r="K7" s="3"/>
      <c r="L7" s="3"/>
      <c r="M7" s="3"/>
      <c r="N7" s="3"/>
      <c r="O7" s="3"/>
    </row>
    <row r="8" spans="1:15" x14ac:dyDescent="0.2">
      <c r="A8" s="15"/>
      <c r="B8" s="15"/>
      <c r="C8" s="15">
        <v>1</v>
      </c>
      <c r="D8" s="15" t="s">
        <v>67</v>
      </c>
      <c r="E8" s="15" t="s">
        <v>46</v>
      </c>
      <c r="F8" s="39">
        <v>8.5050000000000008</v>
      </c>
      <c r="G8" s="16"/>
      <c r="H8" s="16">
        <f t="shared" ref="H8:H17" si="0">F8*G8</f>
        <v>0</v>
      </c>
      <c r="I8" s="3"/>
      <c r="J8" s="3"/>
      <c r="K8" s="3"/>
      <c r="L8" s="3"/>
      <c r="M8" s="3"/>
      <c r="N8" s="3"/>
      <c r="O8" s="3"/>
    </row>
    <row r="9" spans="1:15" x14ac:dyDescent="0.2">
      <c r="A9" s="15"/>
      <c r="B9" s="15"/>
      <c r="C9" s="15">
        <v>2</v>
      </c>
      <c r="D9" s="15" t="s">
        <v>68</v>
      </c>
      <c r="E9" s="15" t="s">
        <v>46</v>
      </c>
      <c r="F9" s="39">
        <v>8.5050000000000008</v>
      </c>
      <c r="G9" s="16"/>
      <c r="H9" s="16">
        <f t="shared" si="0"/>
        <v>0</v>
      </c>
      <c r="I9" s="3"/>
      <c r="J9" s="3"/>
      <c r="K9" s="3"/>
      <c r="L9" s="3"/>
      <c r="M9" s="3"/>
      <c r="N9" s="3"/>
      <c r="O9" s="3"/>
    </row>
    <row r="10" spans="1:15" x14ac:dyDescent="0.2">
      <c r="A10" s="15"/>
      <c r="B10" s="15"/>
      <c r="C10" s="15">
        <v>3</v>
      </c>
      <c r="D10" s="15" t="s">
        <v>69</v>
      </c>
      <c r="E10" s="15" t="s">
        <v>46</v>
      </c>
      <c r="F10" s="39">
        <v>14.805000000000001</v>
      </c>
      <c r="G10" s="16"/>
      <c r="H10" s="16">
        <f t="shared" si="0"/>
        <v>0</v>
      </c>
      <c r="I10" s="3"/>
      <c r="J10" s="3"/>
      <c r="K10" s="3"/>
      <c r="L10" s="3"/>
      <c r="M10" s="3"/>
      <c r="N10" s="3"/>
      <c r="O10" s="3"/>
    </row>
    <row r="11" spans="1:15" x14ac:dyDescent="0.2">
      <c r="A11" s="15"/>
      <c r="B11" s="15"/>
      <c r="C11" s="15">
        <v>4</v>
      </c>
      <c r="D11" s="15" t="s">
        <v>70</v>
      </c>
      <c r="E11" s="15" t="s">
        <v>46</v>
      </c>
      <c r="F11" s="39">
        <v>11.025</v>
      </c>
      <c r="G11" s="16"/>
      <c r="H11" s="16">
        <f t="shared" si="0"/>
        <v>0</v>
      </c>
      <c r="I11" s="3"/>
      <c r="J11" s="3"/>
      <c r="K11" s="3"/>
      <c r="L11" s="3"/>
      <c r="M11" s="3"/>
      <c r="N11" s="3"/>
      <c r="O11" s="3"/>
    </row>
    <row r="12" spans="1:15" x14ac:dyDescent="0.2">
      <c r="A12" s="15"/>
      <c r="B12" s="15"/>
      <c r="C12" s="15">
        <v>5</v>
      </c>
      <c r="D12" s="15" t="s">
        <v>71</v>
      </c>
      <c r="E12" s="15" t="s">
        <v>46</v>
      </c>
      <c r="F12" s="39">
        <v>1.7640000000000002</v>
      </c>
      <c r="G12" s="16"/>
      <c r="H12" s="16">
        <f t="shared" si="0"/>
        <v>0</v>
      </c>
      <c r="I12" s="3"/>
      <c r="J12" s="3"/>
      <c r="K12" s="3"/>
      <c r="L12" s="3"/>
      <c r="M12" s="3"/>
      <c r="N12" s="3"/>
      <c r="O12" s="3"/>
    </row>
    <row r="13" spans="1:15" x14ac:dyDescent="0.2">
      <c r="A13" s="15"/>
      <c r="B13" s="15"/>
      <c r="C13" s="15">
        <v>6</v>
      </c>
      <c r="D13" s="15" t="s">
        <v>72</v>
      </c>
      <c r="E13" s="15" t="s">
        <v>46</v>
      </c>
      <c r="F13" s="39">
        <v>2.3520000000000003</v>
      </c>
      <c r="G13" s="16"/>
      <c r="H13" s="16">
        <f t="shared" si="0"/>
        <v>0</v>
      </c>
      <c r="I13" s="3"/>
      <c r="J13" s="3"/>
      <c r="K13" s="3"/>
      <c r="L13" s="3"/>
      <c r="M13" s="3"/>
      <c r="N13" s="3"/>
      <c r="O13" s="3"/>
    </row>
    <row r="14" spans="1:15" x14ac:dyDescent="0.2">
      <c r="A14" s="15"/>
      <c r="B14" s="15"/>
      <c r="C14" s="15">
        <v>7</v>
      </c>
      <c r="D14" s="15" t="s">
        <v>73</v>
      </c>
      <c r="E14" s="15" t="s">
        <v>46</v>
      </c>
      <c r="F14" s="39">
        <v>2.5200000000000005</v>
      </c>
      <c r="G14" s="16"/>
      <c r="H14" s="16">
        <f t="shared" si="0"/>
        <v>0</v>
      </c>
      <c r="I14" s="3"/>
      <c r="J14" s="3"/>
      <c r="K14" s="3"/>
      <c r="L14" s="3"/>
      <c r="M14" s="3"/>
      <c r="N14" s="3"/>
      <c r="O14" s="3"/>
    </row>
    <row r="15" spans="1:15" x14ac:dyDescent="0.2">
      <c r="A15" s="15"/>
      <c r="B15" s="15"/>
      <c r="C15" s="15">
        <v>8</v>
      </c>
      <c r="D15" s="15" t="s">
        <v>74</v>
      </c>
      <c r="E15" s="15" t="s">
        <v>46</v>
      </c>
      <c r="F15" s="39">
        <v>1.6800000000000002</v>
      </c>
      <c r="G15" s="16"/>
      <c r="H15" s="16">
        <f t="shared" si="0"/>
        <v>0</v>
      </c>
      <c r="I15" s="3"/>
      <c r="J15" s="3"/>
      <c r="K15" s="3"/>
      <c r="L15" s="3"/>
      <c r="M15" s="3"/>
      <c r="N15" s="3"/>
      <c r="O15" s="3"/>
    </row>
    <row r="16" spans="1:15" x14ac:dyDescent="0.2">
      <c r="A16" s="15"/>
      <c r="B16" s="15"/>
      <c r="C16" s="15">
        <v>9</v>
      </c>
      <c r="D16" s="15" t="s">
        <v>75</v>
      </c>
      <c r="E16" s="15" t="s">
        <v>46</v>
      </c>
      <c r="F16" s="39">
        <v>3.7800000000000002</v>
      </c>
      <c r="G16" s="16"/>
      <c r="H16" s="16">
        <f t="shared" si="0"/>
        <v>0</v>
      </c>
      <c r="I16" s="3"/>
      <c r="J16" s="3"/>
      <c r="K16" s="3"/>
      <c r="L16" s="3"/>
      <c r="M16" s="3"/>
      <c r="N16" s="3"/>
      <c r="O16" s="3"/>
    </row>
    <row r="17" spans="1:15" x14ac:dyDescent="0.2">
      <c r="A17" s="15"/>
      <c r="B17" s="15"/>
      <c r="C17" s="15">
        <v>10</v>
      </c>
      <c r="D17" s="15" t="s">
        <v>76</v>
      </c>
      <c r="E17" s="15" t="s">
        <v>46</v>
      </c>
      <c r="F17" s="39">
        <v>5.9640000000000013</v>
      </c>
      <c r="G17" s="16"/>
      <c r="H17" s="16">
        <f t="shared" si="0"/>
        <v>0</v>
      </c>
      <c r="I17" s="3"/>
      <c r="J17" s="3"/>
      <c r="K17" s="3"/>
      <c r="L17" s="3"/>
      <c r="M17" s="3"/>
      <c r="N17" s="3"/>
      <c r="O17" s="3"/>
    </row>
    <row r="18" spans="1:15" x14ac:dyDescent="0.2">
      <c r="A18" s="13" t="str">
        <f t="shared" ref="A18" si="1">$A$3</f>
        <v>B.2</v>
      </c>
      <c r="B18" s="13">
        <v>2</v>
      </c>
      <c r="C18" s="13"/>
      <c r="D18" s="13" t="s">
        <v>88</v>
      </c>
      <c r="E18" s="13"/>
      <c r="F18" s="40"/>
      <c r="G18" s="14"/>
      <c r="H18" s="14"/>
      <c r="I18" s="3" t="s">
        <v>89</v>
      </c>
      <c r="J18" s="3"/>
      <c r="K18" s="3"/>
      <c r="L18" s="3"/>
      <c r="M18" s="3"/>
      <c r="N18" s="3"/>
      <c r="O18" s="3"/>
    </row>
    <row r="19" spans="1:15" x14ac:dyDescent="0.2">
      <c r="A19" s="15"/>
      <c r="B19" s="15"/>
      <c r="C19" s="15">
        <v>1</v>
      </c>
      <c r="D19" s="15" t="s">
        <v>82</v>
      </c>
      <c r="E19" s="15" t="s">
        <v>46</v>
      </c>
      <c r="F19" s="39">
        <v>54.809999999999995</v>
      </c>
      <c r="G19" s="16"/>
      <c r="H19" s="16">
        <f t="shared" ref="H19:H20" si="2">F19*G19</f>
        <v>0</v>
      </c>
      <c r="I19" s="3"/>
      <c r="J19" s="3"/>
      <c r="K19" s="3"/>
      <c r="L19" s="3"/>
      <c r="M19" s="3"/>
      <c r="N19" s="3"/>
      <c r="O19" s="3"/>
    </row>
    <row r="20" spans="1:15" x14ac:dyDescent="0.2">
      <c r="A20" s="15"/>
      <c r="B20" s="15"/>
      <c r="C20" s="15">
        <v>2</v>
      </c>
      <c r="D20" s="15" t="s">
        <v>170</v>
      </c>
      <c r="E20" s="15" t="s">
        <v>46</v>
      </c>
      <c r="F20" s="39">
        <v>63.944999999999993</v>
      </c>
      <c r="G20" s="16"/>
      <c r="H20" s="16">
        <f t="shared" si="2"/>
        <v>0</v>
      </c>
      <c r="I20" s="3"/>
      <c r="J20" s="3"/>
      <c r="K20" s="3"/>
      <c r="L20" s="3"/>
      <c r="M20" s="3"/>
      <c r="N20" s="3"/>
      <c r="O20" s="3"/>
    </row>
    <row r="21" spans="1:15" ht="25.5" x14ac:dyDescent="0.2">
      <c r="A21" s="13" t="str">
        <f t="shared" ref="A21" si="3">$A$3</f>
        <v>B.2</v>
      </c>
      <c r="B21" s="13">
        <v>3</v>
      </c>
      <c r="C21" s="13"/>
      <c r="D21" s="13" t="s">
        <v>90</v>
      </c>
      <c r="E21" s="13"/>
      <c r="F21" s="40"/>
      <c r="G21" s="14"/>
      <c r="H21" s="14"/>
      <c r="I21" s="3" t="s">
        <v>91</v>
      </c>
      <c r="J21" s="3"/>
      <c r="K21" s="3"/>
      <c r="L21" s="3"/>
      <c r="M21" s="3"/>
      <c r="N21" s="3"/>
      <c r="O21" s="3"/>
    </row>
    <row r="22" spans="1:15" x14ac:dyDescent="0.2">
      <c r="A22" s="15"/>
      <c r="B22" s="15"/>
      <c r="C22" s="15">
        <v>1</v>
      </c>
      <c r="D22" s="15" t="s">
        <v>92</v>
      </c>
      <c r="E22" s="15" t="s">
        <v>46</v>
      </c>
      <c r="F22" s="39">
        <v>28.305000000000003</v>
      </c>
      <c r="G22" s="16"/>
      <c r="H22" s="16">
        <f t="shared" ref="H22:H23" si="4">F22*G22</f>
        <v>0</v>
      </c>
      <c r="I22" s="3"/>
      <c r="J22" s="3"/>
      <c r="K22" s="3"/>
      <c r="L22" s="3"/>
      <c r="M22" s="3"/>
      <c r="N22" s="3"/>
      <c r="O22" s="3"/>
    </row>
    <row r="23" spans="1:15" x14ac:dyDescent="0.2">
      <c r="A23" s="15"/>
      <c r="B23" s="15"/>
      <c r="C23" s="15">
        <v>2</v>
      </c>
      <c r="D23" s="15" t="s">
        <v>93</v>
      </c>
      <c r="E23" s="15" t="s">
        <v>46</v>
      </c>
      <c r="F23" s="39">
        <v>14.152500000000002</v>
      </c>
      <c r="G23" s="16"/>
      <c r="H23" s="16">
        <f t="shared" si="4"/>
        <v>0</v>
      </c>
      <c r="I23" s="3"/>
      <c r="J23" s="3"/>
      <c r="K23" s="3"/>
      <c r="L23" s="3"/>
      <c r="M23" s="3"/>
      <c r="N23" s="3"/>
      <c r="O23" s="3"/>
    </row>
    <row r="24" spans="1:15" ht="38.25" x14ac:dyDescent="0.2">
      <c r="A24" s="13" t="str">
        <f t="shared" ref="A24" si="5">$A$3</f>
        <v>B.2</v>
      </c>
      <c r="B24" s="13">
        <v>4</v>
      </c>
      <c r="C24" s="13"/>
      <c r="D24" s="13" t="s">
        <v>225</v>
      </c>
      <c r="E24" s="13"/>
      <c r="F24" s="40"/>
      <c r="G24" s="14"/>
      <c r="H24" s="14"/>
      <c r="I24" s="3" t="s">
        <v>229</v>
      </c>
    </row>
    <row r="25" spans="1:15" ht="14.25" x14ac:dyDescent="0.2">
      <c r="A25" s="15"/>
      <c r="B25" s="15"/>
      <c r="C25" s="15">
        <v>1</v>
      </c>
      <c r="D25" s="15" t="s">
        <v>226</v>
      </c>
      <c r="E25" s="15" t="s">
        <v>19</v>
      </c>
      <c r="F25" s="39">
        <v>60</v>
      </c>
      <c r="G25" s="16"/>
      <c r="H25" s="16">
        <f>F25*G25</f>
        <v>0</v>
      </c>
      <c r="I25" s="72"/>
    </row>
    <row r="26" spans="1:15" x14ac:dyDescent="0.2">
      <c r="A26" s="15"/>
      <c r="B26" s="15"/>
      <c r="C26" s="15">
        <v>2</v>
      </c>
      <c r="D26" s="15" t="s">
        <v>227</v>
      </c>
      <c r="E26" s="15" t="s">
        <v>19</v>
      </c>
      <c r="F26" s="39">
        <v>62</v>
      </c>
      <c r="G26" s="16"/>
      <c r="H26" s="16">
        <f>F26*G26</f>
        <v>0</v>
      </c>
    </row>
    <row r="27" spans="1:15" ht="25.5" x14ac:dyDescent="0.2">
      <c r="A27" s="13" t="str">
        <f t="shared" ref="A27:A30" si="6">$A$3</f>
        <v>B.2</v>
      </c>
      <c r="B27" s="13">
        <v>5</v>
      </c>
      <c r="C27" s="13"/>
      <c r="D27" s="13" t="s">
        <v>233</v>
      </c>
      <c r="E27" s="13" t="s">
        <v>37</v>
      </c>
      <c r="F27" s="40">
        <v>78</v>
      </c>
      <c r="G27" s="14"/>
      <c r="H27" s="14">
        <f>+G27*F27</f>
        <v>0</v>
      </c>
      <c r="I27" s="3" t="s">
        <v>231</v>
      </c>
    </row>
    <row r="28" spans="1:15" ht="25.5" x14ac:dyDescent="0.2">
      <c r="A28" s="13" t="str">
        <f t="shared" si="6"/>
        <v>B.2</v>
      </c>
      <c r="B28" s="13">
        <v>6</v>
      </c>
      <c r="C28" s="13"/>
      <c r="D28" s="13" t="s">
        <v>234</v>
      </c>
      <c r="E28" s="13" t="s">
        <v>37</v>
      </c>
      <c r="F28" s="40">
        <v>156</v>
      </c>
      <c r="G28" s="14"/>
      <c r="H28" s="14">
        <f>+G28*F28</f>
        <v>0</v>
      </c>
    </row>
    <row r="29" spans="1:15" ht="51" x14ac:dyDescent="0.2">
      <c r="A29" s="13" t="str">
        <f t="shared" si="6"/>
        <v>B.2</v>
      </c>
      <c r="B29" s="13">
        <v>7</v>
      </c>
      <c r="C29" s="13"/>
      <c r="D29" s="13" t="s">
        <v>230</v>
      </c>
      <c r="E29" s="13" t="s">
        <v>14</v>
      </c>
      <c r="F29" s="40">
        <v>54</v>
      </c>
      <c r="G29" s="14"/>
      <c r="H29" s="14">
        <f>+G29*F29</f>
        <v>0</v>
      </c>
    </row>
    <row r="30" spans="1:15" ht="25.5" x14ac:dyDescent="0.2">
      <c r="A30" s="13" t="str">
        <f t="shared" si="6"/>
        <v>B.2</v>
      </c>
      <c r="B30" s="13">
        <v>8</v>
      </c>
      <c r="C30" s="13"/>
      <c r="D30" s="13" t="s">
        <v>86</v>
      </c>
      <c r="E30" s="13"/>
      <c r="F30" s="40"/>
      <c r="G30" s="14"/>
      <c r="H30" s="14"/>
    </row>
    <row r="31" spans="1:15" x14ac:dyDescent="0.2">
      <c r="A31" s="15"/>
      <c r="B31" s="15"/>
      <c r="C31" s="15">
        <v>1</v>
      </c>
      <c r="D31" s="15" t="s">
        <v>232</v>
      </c>
      <c r="E31" s="15" t="s">
        <v>46</v>
      </c>
      <c r="F31" s="39">
        <v>9.75</v>
      </c>
      <c r="G31" s="16"/>
      <c r="H31" s="14">
        <f>+G31*F31</f>
        <v>0</v>
      </c>
    </row>
    <row r="32" spans="1:15" x14ac:dyDescent="0.2">
      <c r="A32" s="15"/>
      <c r="B32" s="15"/>
      <c r="C32" s="15">
        <v>2</v>
      </c>
      <c r="D32" s="15" t="s">
        <v>235</v>
      </c>
      <c r="E32" s="15" t="s">
        <v>46</v>
      </c>
      <c r="F32" s="39">
        <v>7.5</v>
      </c>
      <c r="G32" s="16"/>
      <c r="H32" s="14">
        <f>+G32*F32</f>
        <v>0</v>
      </c>
    </row>
    <row r="33" spans="1:8" ht="25.5" x14ac:dyDescent="0.2">
      <c r="A33" s="13" t="str">
        <f t="shared" ref="A33" si="7">$A$3</f>
        <v>B.2</v>
      </c>
      <c r="B33" s="13">
        <v>9</v>
      </c>
      <c r="C33" s="13"/>
      <c r="D33" s="13" t="s">
        <v>239</v>
      </c>
      <c r="E33" s="13"/>
      <c r="F33" s="40"/>
      <c r="G33" s="14"/>
      <c r="H33" s="14"/>
    </row>
    <row r="34" spans="1:8" x14ac:dyDescent="0.2">
      <c r="A34" s="15"/>
      <c r="B34" s="15"/>
      <c r="C34" s="15">
        <v>1</v>
      </c>
      <c r="D34" s="15" t="s">
        <v>236</v>
      </c>
      <c r="E34" s="15" t="s">
        <v>46</v>
      </c>
      <c r="F34" s="39">
        <v>49.14</v>
      </c>
      <c r="G34" s="16"/>
      <c r="H34" s="16">
        <f>+G34*F34</f>
        <v>0</v>
      </c>
    </row>
    <row r="35" spans="1:8" x14ac:dyDescent="0.2">
      <c r="A35" s="15"/>
      <c r="B35" s="15"/>
      <c r="C35" s="15">
        <v>2</v>
      </c>
      <c r="D35" s="15" t="s">
        <v>237</v>
      </c>
      <c r="E35" s="15" t="s">
        <v>46</v>
      </c>
      <c r="F35" s="39">
        <v>31.25</v>
      </c>
      <c r="G35" s="16"/>
      <c r="H35" s="16">
        <f>+G35*F35</f>
        <v>0</v>
      </c>
    </row>
    <row r="36" spans="1:8" x14ac:dyDescent="0.2">
      <c r="A36" s="15"/>
      <c r="B36" s="15"/>
      <c r="C36" s="15">
        <v>3</v>
      </c>
      <c r="D36" s="15" t="s">
        <v>238</v>
      </c>
      <c r="E36" s="15" t="s">
        <v>46</v>
      </c>
      <c r="F36" s="39">
        <v>20</v>
      </c>
      <c r="G36" s="16"/>
      <c r="H36" s="16">
        <f>+G36*F36</f>
        <v>0</v>
      </c>
    </row>
    <row r="37" spans="1:8" ht="76.5" x14ac:dyDescent="0.2">
      <c r="A37" s="13" t="str">
        <f t="shared" ref="A37:A40" si="8">$A$3</f>
        <v>B.2</v>
      </c>
      <c r="B37" s="13">
        <v>10</v>
      </c>
      <c r="C37" s="13"/>
      <c r="D37" s="13" t="s">
        <v>257</v>
      </c>
      <c r="E37" s="13" t="s">
        <v>228</v>
      </c>
      <c r="F37" s="40">
        <v>6023.4</v>
      </c>
      <c r="G37" s="14"/>
      <c r="H37" s="14">
        <f t="shared" ref="H37:H41" si="9">F37*G37</f>
        <v>0</v>
      </c>
    </row>
    <row r="38" spans="1:8" ht="76.5" x14ac:dyDescent="0.2">
      <c r="A38" s="13" t="str">
        <f t="shared" si="8"/>
        <v>B.2</v>
      </c>
      <c r="B38" s="13">
        <v>11</v>
      </c>
      <c r="C38" s="13"/>
      <c r="D38" s="13" t="s">
        <v>256</v>
      </c>
      <c r="E38" s="13" t="s">
        <v>228</v>
      </c>
      <c r="F38" s="40">
        <v>3011.7</v>
      </c>
      <c r="G38" s="14"/>
      <c r="H38" s="14">
        <f t="shared" si="9"/>
        <v>0</v>
      </c>
    </row>
    <row r="39" spans="1:8" ht="51" x14ac:dyDescent="0.2">
      <c r="A39" s="13" t="str">
        <f t="shared" si="8"/>
        <v>B.2</v>
      </c>
      <c r="B39" s="13">
        <v>12</v>
      </c>
      <c r="C39" s="13"/>
      <c r="D39" s="13" t="s">
        <v>258</v>
      </c>
      <c r="E39" s="13" t="s">
        <v>228</v>
      </c>
      <c r="F39" s="40">
        <v>3011.7</v>
      </c>
      <c r="G39" s="14"/>
      <c r="H39" s="14">
        <f t="shared" si="9"/>
        <v>0</v>
      </c>
    </row>
    <row r="40" spans="1:8" ht="51" x14ac:dyDescent="0.2">
      <c r="A40" s="13" t="str">
        <f t="shared" si="8"/>
        <v>B.2</v>
      </c>
      <c r="B40" s="13">
        <v>13</v>
      </c>
      <c r="C40" s="13"/>
      <c r="D40" s="13" t="s">
        <v>255</v>
      </c>
      <c r="E40" s="13" t="s">
        <v>37</v>
      </c>
      <c r="F40" s="40">
        <v>84</v>
      </c>
      <c r="G40" s="14"/>
      <c r="H40" s="14">
        <f t="shared" si="9"/>
        <v>0</v>
      </c>
    </row>
    <row r="41" spans="1:8" ht="38.25" x14ac:dyDescent="0.2">
      <c r="A41" s="13" t="str">
        <f t="shared" ref="A41" si="10">$A$3</f>
        <v>B.2</v>
      </c>
      <c r="B41" s="13">
        <v>14</v>
      </c>
      <c r="C41" s="13"/>
      <c r="D41" s="13" t="s">
        <v>240</v>
      </c>
      <c r="E41" s="13" t="s">
        <v>37</v>
      </c>
      <c r="F41" s="40">
        <v>85.9</v>
      </c>
      <c r="G41" s="14"/>
      <c r="H41" s="14">
        <f t="shared" si="9"/>
        <v>0</v>
      </c>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30"/>
  <sheetViews>
    <sheetView showGridLines="0" view="pageBreakPreview" zoomScale="115" zoomScaleSheetLayoutView="115" workbookViewId="0">
      <selection activeCell="D17" sqref="D17"/>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1" t="s">
        <v>4</v>
      </c>
      <c r="H1" s="1" t="s">
        <v>5</v>
      </c>
      <c r="I1" s="3"/>
      <c r="J1" s="3"/>
      <c r="K1" s="3"/>
      <c r="L1" s="3"/>
      <c r="M1" s="3"/>
      <c r="N1" s="3"/>
      <c r="O1" s="3"/>
    </row>
    <row r="2" spans="1:15" x14ac:dyDescent="0.2">
      <c r="F2" s="33"/>
      <c r="G2" s="4"/>
      <c r="H2" s="5"/>
    </row>
    <row r="3" spans="1:15" ht="15" x14ac:dyDescent="0.2">
      <c r="A3" s="6" t="s">
        <v>94</v>
      </c>
      <c r="B3" s="6"/>
      <c r="C3" s="6"/>
      <c r="D3" s="6" t="s">
        <v>95</v>
      </c>
      <c r="E3" s="6"/>
      <c r="F3" s="34"/>
      <c r="G3" s="7"/>
      <c r="H3" s="7">
        <f>SUM(H6:H30)</f>
        <v>0</v>
      </c>
    </row>
    <row r="4" spans="1:15" x14ac:dyDescent="0.2">
      <c r="A4" s="8"/>
      <c r="B4" s="8"/>
      <c r="C4" s="8"/>
      <c r="D4" s="9" t="s">
        <v>8</v>
      </c>
      <c r="E4" s="10" t="str">
        <f>A3</f>
        <v>B.3</v>
      </c>
      <c r="F4" s="41"/>
      <c r="G4" s="11"/>
      <c r="H4" s="12"/>
    </row>
    <row r="5" spans="1:15" x14ac:dyDescent="0.2">
      <c r="F5" s="33"/>
      <c r="G5" s="4"/>
      <c r="H5" s="5"/>
    </row>
    <row r="6" spans="1:15" ht="6" customHeight="1" x14ac:dyDescent="0.2">
      <c r="E6" s="42"/>
      <c r="F6" s="43"/>
      <c r="G6" s="44"/>
      <c r="H6" s="44"/>
    </row>
    <row r="7" spans="1:15" ht="127.5" x14ac:dyDescent="0.2">
      <c r="A7" s="13" t="str">
        <f>$A$3</f>
        <v>B.3</v>
      </c>
      <c r="B7" s="13">
        <v>1</v>
      </c>
      <c r="C7" s="13"/>
      <c r="D7" s="13" t="s">
        <v>252</v>
      </c>
      <c r="E7" s="13"/>
      <c r="F7" s="13"/>
      <c r="G7" s="14"/>
      <c r="H7" s="14"/>
    </row>
    <row r="8" spans="1:15" x14ac:dyDescent="0.2">
      <c r="A8" s="15"/>
      <c r="B8" s="15"/>
      <c r="C8" s="15">
        <v>1</v>
      </c>
      <c r="D8" s="15" t="s">
        <v>96</v>
      </c>
      <c r="E8" s="15" t="s">
        <v>14</v>
      </c>
      <c r="F8" s="15">
        <f>10+15+25+35+2*30</f>
        <v>145</v>
      </c>
      <c r="G8" s="16"/>
      <c r="H8" s="16">
        <f>F8*G8</f>
        <v>0</v>
      </c>
    </row>
    <row r="9" spans="1:15" x14ac:dyDescent="0.2">
      <c r="A9" s="15"/>
      <c r="B9" s="15"/>
      <c r="C9" s="15">
        <v>2</v>
      </c>
      <c r="D9" s="15" t="s">
        <v>97</v>
      </c>
      <c r="E9" s="15" t="s">
        <v>14</v>
      </c>
      <c r="F9" s="15">
        <f>25+2*17.5</f>
        <v>60</v>
      </c>
      <c r="G9" s="16"/>
      <c r="H9" s="16">
        <f t="shared" ref="H9:H11" si="0">F9*G9</f>
        <v>0</v>
      </c>
    </row>
    <row r="10" spans="1:15" x14ac:dyDescent="0.2">
      <c r="A10" s="15"/>
      <c r="B10" s="15"/>
      <c r="C10" s="15">
        <v>3</v>
      </c>
      <c r="D10" s="15" t="s">
        <v>98</v>
      </c>
      <c r="E10" s="15" t="s">
        <v>14</v>
      </c>
      <c r="F10" s="15">
        <f>5*15</f>
        <v>75</v>
      </c>
      <c r="G10" s="16"/>
      <c r="H10" s="16">
        <f t="shared" si="0"/>
        <v>0</v>
      </c>
    </row>
    <row r="11" spans="1:15" x14ac:dyDescent="0.2">
      <c r="A11" s="15"/>
      <c r="B11" s="15"/>
      <c r="C11" s="15">
        <v>4</v>
      </c>
      <c r="D11" s="15" t="s">
        <v>99</v>
      </c>
      <c r="E11" s="15" t="s">
        <v>14</v>
      </c>
      <c r="F11" s="15">
        <f>4*25</f>
        <v>100</v>
      </c>
      <c r="G11" s="16"/>
      <c r="H11" s="16">
        <f t="shared" si="0"/>
        <v>0</v>
      </c>
    </row>
    <row r="12" spans="1:15" ht="123" customHeight="1" x14ac:dyDescent="0.2">
      <c r="A12" s="13" t="str">
        <f>$A$3</f>
        <v>B.3</v>
      </c>
      <c r="B12" s="13">
        <v>2</v>
      </c>
      <c r="C12" s="13"/>
      <c r="D12" s="13" t="s">
        <v>100</v>
      </c>
      <c r="E12" s="13"/>
      <c r="F12" s="13"/>
      <c r="G12" s="14"/>
      <c r="H12" s="14"/>
    </row>
    <row r="13" spans="1:15" x14ac:dyDescent="0.2">
      <c r="A13" s="15"/>
      <c r="B13" s="15"/>
      <c r="C13" s="15">
        <v>1</v>
      </c>
      <c r="D13" s="15" t="s">
        <v>96</v>
      </c>
      <c r="E13" s="15" t="s">
        <v>14</v>
      </c>
      <c r="F13" s="15">
        <v>188</v>
      </c>
      <c r="G13" s="16"/>
      <c r="H13" s="16">
        <f>F13*G13</f>
        <v>0</v>
      </c>
    </row>
    <row r="14" spans="1:15" x14ac:dyDescent="0.2">
      <c r="A14" s="15"/>
      <c r="B14" s="15"/>
      <c r="C14" s="15">
        <v>2</v>
      </c>
      <c r="D14" s="15" t="s">
        <v>97</v>
      </c>
      <c r="E14" s="15" t="s">
        <v>14</v>
      </c>
      <c r="F14" s="15">
        <v>105</v>
      </c>
      <c r="G14" s="16"/>
      <c r="H14" s="16">
        <f t="shared" ref="H14:H16" si="1">F14*G14</f>
        <v>0</v>
      </c>
    </row>
    <row r="15" spans="1:15" x14ac:dyDescent="0.2">
      <c r="A15" s="15"/>
      <c r="B15" s="15"/>
      <c r="C15" s="15">
        <v>3</v>
      </c>
      <c r="D15" s="15" t="s">
        <v>98</v>
      </c>
      <c r="E15" s="15" t="s">
        <v>14</v>
      </c>
      <c r="F15" s="15">
        <v>70</v>
      </c>
      <c r="G15" s="16"/>
      <c r="H15" s="16">
        <f t="shared" si="1"/>
        <v>0</v>
      </c>
    </row>
    <row r="16" spans="1:15" x14ac:dyDescent="0.2">
      <c r="A16" s="15"/>
      <c r="B16" s="15"/>
      <c r="C16" s="15">
        <v>4</v>
      </c>
      <c r="D16" s="15" t="s">
        <v>99</v>
      </c>
      <c r="E16" s="15" t="s">
        <v>14</v>
      </c>
      <c r="F16" s="15">
        <v>105</v>
      </c>
      <c r="G16" s="16"/>
      <c r="H16" s="16">
        <f t="shared" si="1"/>
        <v>0</v>
      </c>
    </row>
    <row r="17" spans="1:8" ht="59.25" customHeight="1" x14ac:dyDescent="0.2">
      <c r="A17" s="13" t="str">
        <f>$A$3</f>
        <v>B.3</v>
      </c>
      <c r="B17" s="13">
        <v>3</v>
      </c>
      <c r="C17" s="13"/>
      <c r="D17" s="13" t="s">
        <v>101</v>
      </c>
      <c r="E17" s="13"/>
      <c r="F17" s="13"/>
      <c r="G17" s="14"/>
      <c r="H17" s="14"/>
    </row>
    <row r="18" spans="1:8" x14ac:dyDescent="0.2">
      <c r="A18" s="15"/>
      <c r="B18" s="15"/>
      <c r="C18" s="15">
        <v>1</v>
      </c>
      <c r="D18" s="15" t="s">
        <v>102</v>
      </c>
      <c r="E18" s="15" t="s">
        <v>84</v>
      </c>
      <c r="F18" s="15">
        <v>5</v>
      </c>
      <c r="G18" s="16"/>
      <c r="H18" s="16">
        <f>F18*G18</f>
        <v>0</v>
      </c>
    </row>
    <row r="19" spans="1:8" x14ac:dyDescent="0.2">
      <c r="A19" s="15"/>
      <c r="B19" s="15"/>
      <c r="C19" s="15">
        <v>2</v>
      </c>
      <c r="D19" s="15" t="s">
        <v>103</v>
      </c>
      <c r="E19" s="15" t="s">
        <v>84</v>
      </c>
      <c r="F19" s="15">
        <v>2</v>
      </c>
      <c r="G19" s="16"/>
      <c r="H19" s="16">
        <f>F19*G19</f>
        <v>0</v>
      </c>
    </row>
    <row r="20" spans="1:8" ht="108" customHeight="1" x14ac:dyDescent="0.2">
      <c r="A20" s="13" t="str">
        <f>$A$3</f>
        <v>B.3</v>
      </c>
      <c r="B20" s="13">
        <v>4</v>
      </c>
      <c r="C20" s="13"/>
      <c r="D20" s="13" t="s">
        <v>259</v>
      </c>
      <c r="E20" s="13"/>
      <c r="F20" s="13"/>
      <c r="G20" s="14"/>
      <c r="H20" s="14"/>
    </row>
    <row r="21" spans="1:8" x14ac:dyDescent="0.2">
      <c r="A21" s="15"/>
      <c r="B21" s="15"/>
      <c r="C21" s="15">
        <v>1</v>
      </c>
      <c r="D21" s="15" t="s">
        <v>96</v>
      </c>
      <c r="E21" s="15" t="s">
        <v>14</v>
      </c>
      <c r="F21" s="15">
        <v>10</v>
      </c>
      <c r="G21" s="16"/>
      <c r="H21" s="16">
        <f>F21*G21</f>
        <v>0</v>
      </c>
    </row>
    <row r="22" spans="1:8" x14ac:dyDescent="0.2">
      <c r="A22" s="15"/>
      <c r="B22" s="15"/>
      <c r="C22" s="15">
        <v>2</v>
      </c>
      <c r="D22" s="15" t="s">
        <v>97</v>
      </c>
      <c r="E22" s="15" t="s">
        <v>14</v>
      </c>
      <c r="F22" s="15">
        <v>15</v>
      </c>
      <c r="G22" s="16"/>
      <c r="H22" s="16">
        <f t="shared" ref="H22:H24" si="2">F22*G22</f>
        <v>0</v>
      </c>
    </row>
    <row r="23" spans="1:8" x14ac:dyDescent="0.2">
      <c r="A23" s="15"/>
      <c r="B23" s="15"/>
      <c r="C23" s="15">
        <v>3</v>
      </c>
      <c r="D23" s="15" t="s">
        <v>98</v>
      </c>
      <c r="E23" s="15" t="s">
        <v>14</v>
      </c>
      <c r="F23" s="15">
        <v>10</v>
      </c>
      <c r="G23" s="16"/>
      <c r="H23" s="16">
        <f t="shared" si="2"/>
        <v>0</v>
      </c>
    </row>
    <row r="24" spans="1:8" x14ac:dyDescent="0.2">
      <c r="A24" s="15"/>
      <c r="B24" s="15"/>
      <c r="C24" s="15">
        <v>4</v>
      </c>
      <c r="D24" s="15" t="s">
        <v>99</v>
      </c>
      <c r="E24" s="15" t="s">
        <v>14</v>
      </c>
      <c r="F24" s="15">
        <v>25</v>
      </c>
      <c r="G24" s="16"/>
      <c r="H24" s="16">
        <f t="shared" si="2"/>
        <v>0</v>
      </c>
    </row>
    <row r="25" spans="1:8" ht="127.5" x14ac:dyDescent="0.2">
      <c r="A25" s="13" t="str">
        <f>$A$3</f>
        <v>B.3</v>
      </c>
      <c r="B25" s="13">
        <v>5</v>
      </c>
      <c r="C25" s="13"/>
      <c r="D25" s="13" t="s">
        <v>171</v>
      </c>
      <c r="E25" s="13"/>
      <c r="F25" s="13"/>
      <c r="G25" s="14"/>
      <c r="H25" s="14"/>
    </row>
    <row r="26" spans="1:8" x14ac:dyDescent="0.2">
      <c r="A26" s="15"/>
      <c r="B26" s="15"/>
      <c r="C26" s="15">
        <v>1</v>
      </c>
      <c r="D26" s="15" t="s">
        <v>104</v>
      </c>
      <c r="E26" s="15" t="s">
        <v>14</v>
      </c>
      <c r="F26" s="15">
        <v>55</v>
      </c>
      <c r="G26" s="16"/>
      <c r="H26" s="16">
        <f>F26*G26</f>
        <v>0</v>
      </c>
    </row>
    <row r="27" spans="1:8" x14ac:dyDescent="0.2">
      <c r="A27" s="15"/>
      <c r="B27" s="15"/>
      <c r="C27" s="15">
        <v>2</v>
      </c>
      <c r="D27" s="15" t="s">
        <v>105</v>
      </c>
      <c r="E27" s="15" t="s">
        <v>14</v>
      </c>
      <c r="F27" s="15">
        <v>50</v>
      </c>
      <c r="G27" s="16"/>
      <c r="H27" s="16">
        <f t="shared" ref="H27" si="3">F27*G27</f>
        <v>0</v>
      </c>
    </row>
    <row r="28" spans="1:8" ht="153" customHeight="1" x14ac:dyDescent="0.2">
      <c r="A28" s="13" t="str">
        <f>$A$3</f>
        <v>B.3</v>
      </c>
      <c r="B28" s="13">
        <v>5</v>
      </c>
      <c r="C28" s="13"/>
      <c r="D28" s="13" t="s">
        <v>106</v>
      </c>
      <c r="E28" s="13"/>
      <c r="F28" s="13"/>
      <c r="G28" s="14"/>
      <c r="H28" s="14"/>
    </row>
    <row r="29" spans="1:8" x14ac:dyDescent="0.2">
      <c r="A29" s="15"/>
      <c r="B29" s="15"/>
      <c r="C29" s="15">
        <v>1</v>
      </c>
      <c r="D29" s="15" t="s">
        <v>104</v>
      </c>
      <c r="E29" s="15" t="s">
        <v>19</v>
      </c>
      <c r="F29" s="15">
        <v>4</v>
      </c>
      <c r="G29" s="16"/>
      <c r="H29" s="16">
        <f>F29*G29</f>
        <v>0</v>
      </c>
    </row>
    <row r="30" spans="1:8" x14ac:dyDescent="0.2">
      <c r="A30" s="15"/>
      <c r="B30" s="15"/>
      <c r="C30" s="15">
        <v>2</v>
      </c>
      <c r="D30" s="15" t="s">
        <v>105</v>
      </c>
      <c r="E30" s="15" t="s">
        <v>19</v>
      </c>
      <c r="F30" s="15">
        <v>4</v>
      </c>
      <c r="G30" s="16"/>
      <c r="H30" s="16">
        <f t="shared" ref="H30" si="4">F30*G30</f>
        <v>0</v>
      </c>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42"/>
  <sheetViews>
    <sheetView showGridLines="0" view="pageBreakPreview" topLeftCell="A11" zoomScale="115" zoomScaleSheetLayoutView="115" workbookViewId="0">
      <selection activeCell="E13" sqref="E13"/>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6" width="8.7109375" customWidth="1"/>
  </cols>
  <sheetData>
    <row r="1" spans="1:15" x14ac:dyDescent="0.2">
      <c r="A1" s="1" t="s">
        <v>0</v>
      </c>
      <c r="B1" s="1"/>
      <c r="C1" s="1"/>
      <c r="D1" s="1" t="s">
        <v>1</v>
      </c>
      <c r="E1" s="1" t="s">
        <v>2</v>
      </c>
      <c r="F1" s="1" t="s">
        <v>3</v>
      </c>
      <c r="G1" s="2" t="s">
        <v>4</v>
      </c>
      <c r="H1" s="2" t="s">
        <v>5</v>
      </c>
      <c r="I1" s="3"/>
      <c r="J1" s="3"/>
      <c r="K1" s="3"/>
      <c r="L1" s="3"/>
      <c r="M1" s="3"/>
      <c r="N1" s="3"/>
      <c r="O1" s="3"/>
    </row>
    <row r="2" spans="1:15" x14ac:dyDescent="0.2">
      <c r="F2" s="33"/>
      <c r="G2" s="4"/>
      <c r="H2" s="5"/>
      <c r="I2" s="3"/>
    </row>
    <row r="3" spans="1:15" ht="15" x14ac:dyDescent="0.2">
      <c r="A3" s="6" t="s">
        <v>107</v>
      </c>
      <c r="B3" s="6"/>
      <c r="C3" s="6"/>
      <c r="D3" s="6" t="s">
        <v>108</v>
      </c>
      <c r="E3" s="6"/>
      <c r="F3" s="34"/>
      <c r="G3" s="7"/>
      <c r="H3" s="7">
        <f>SUM(H7:H42)</f>
        <v>0</v>
      </c>
      <c r="I3" s="3"/>
    </row>
    <row r="4" spans="1:15" x14ac:dyDescent="0.2">
      <c r="A4" s="35"/>
      <c r="B4" s="35"/>
      <c r="C4" s="35"/>
      <c r="D4" s="9" t="s">
        <v>8</v>
      </c>
      <c r="E4" s="10" t="str">
        <f>A3</f>
        <v>B.4</v>
      </c>
      <c r="F4" s="36"/>
      <c r="G4" s="37"/>
      <c r="H4" s="38"/>
      <c r="I4" s="3"/>
    </row>
    <row r="5" spans="1:15" x14ac:dyDescent="0.2">
      <c r="F5" s="33"/>
      <c r="G5" s="4"/>
      <c r="H5" s="5"/>
      <c r="I5" s="3"/>
    </row>
    <row r="6" spans="1:15" x14ac:dyDescent="0.2">
      <c r="D6" s="45"/>
      <c r="F6" s="33"/>
      <c r="G6" s="4"/>
      <c r="H6" s="5"/>
      <c r="I6" s="3"/>
    </row>
    <row r="7" spans="1:15" ht="313.5" customHeight="1" x14ac:dyDescent="0.2">
      <c r="A7" s="13" t="str">
        <f>$A$3</f>
        <v>B.4</v>
      </c>
      <c r="B7" s="13">
        <v>1</v>
      </c>
      <c r="C7" s="13"/>
      <c r="D7" s="13" t="s">
        <v>344</v>
      </c>
      <c r="E7" s="13"/>
      <c r="F7" s="40"/>
      <c r="G7" s="14"/>
      <c r="H7" s="14"/>
      <c r="I7" s="3" t="s">
        <v>109</v>
      </c>
    </row>
    <row r="8" spans="1:15" x14ac:dyDescent="0.2">
      <c r="A8" s="15"/>
      <c r="B8" s="15"/>
      <c r="C8" s="15">
        <v>1</v>
      </c>
      <c r="D8" s="15" t="s">
        <v>110</v>
      </c>
      <c r="E8" s="15" t="s">
        <v>9</v>
      </c>
      <c r="F8" s="39">
        <v>1</v>
      </c>
      <c r="G8" s="16"/>
      <c r="H8" s="16">
        <f>F8*G8</f>
        <v>0</v>
      </c>
      <c r="I8" s="3"/>
    </row>
    <row r="9" spans="1:15" x14ac:dyDescent="0.2">
      <c r="A9" s="15"/>
      <c r="B9" s="15"/>
      <c r="C9" s="15">
        <v>2</v>
      </c>
      <c r="D9" s="15" t="s">
        <v>111</v>
      </c>
      <c r="E9" s="15" t="s">
        <v>9</v>
      </c>
      <c r="F9" s="39">
        <v>1</v>
      </c>
      <c r="G9" s="16"/>
      <c r="H9" s="16">
        <f>F9*G9</f>
        <v>0</v>
      </c>
      <c r="I9" s="3"/>
    </row>
    <row r="10" spans="1:15" ht="63.75" x14ac:dyDescent="0.2">
      <c r="A10" s="46" t="str">
        <f>$A$3</f>
        <v>B.4</v>
      </c>
      <c r="B10" s="46">
        <v>1</v>
      </c>
      <c r="C10" s="46" t="s">
        <v>112</v>
      </c>
      <c r="D10" s="46" t="s">
        <v>113</v>
      </c>
      <c r="E10" s="46"/>
      <c r="F10" s="46"/>
      <c r="G10" s="47"/>
      <c r="H10" s="47"/>
      <c r="I10" s="3"/>
    </row>
    <row r="11" spans="1:15" x14ac:dyDescent="0.2">
      <c r="A11" s="48"/>
      <c r="B11" s="48"/>
      <c r="C11" s="48">
        <v>1</v>
      </c>
      <c r="D11" s="48" t="s">
        <v>110</v>
      </c>
      <c r="E11" s="48" t="s">
        <v>9</v>
      </c>
      <c r="F11" s="49">
        <v>1</v>
      </c>
      <c r="G11" s="50"/>
      <c r="H11" s="50">
        <f>F11*G11</f>
        <v>0</v>
      </c>
      <c r="I11" s="3"/>
    </row>
    <row r="12" spans="1:15" x14ac:dyDescent="0.2">
      <c r="A12" s="48"/>
      <c r="B12" s="48"/>
      <c r="C12" s="48">
        <v>2</v>
      </c>
      <c r="D12" s="48" t="s">
        <v>111</v>
      </c>
      <c r="E12" s="48" t="s">
        <v>9</v>
      </c>
      <c r="F12" s="49">
        <v>1</v>
      </c>
      <c r="G12" s="50"/>
      <c r="H12" s="50">
        <f>F12*G12</f>
        <v>0</v>
      </c>
      <c r="I12" s="3"/>
    </row>
    <row r="13" spans="1:15" ht="266.25" customHeight="1" x14ac:dyDescent="0.2">
      <c r="A13" s="13" t="str">
        <f>$A$3</f>
        <v>B.4</v>
      </c>
      <c r="B13" s="13">
        <v>2</v>
      </c>
      <c r="C13" s="13"/>
      <c r="D13" s="13" t="s">
        <v>348</v>
      </c>
      <c r="E13" s="13"/>
      <c r="F13" s="40"/>
      <c r="G13" s="14"/>
      <c r="H13" s="14"/>
      <c r="I13" s="3" t="s">
        <v>114</v>
      </c>
    </row>
    <row r="14" spans="1:15" x14ac:dyDescent="0.2">
      <c r="A14" s="15"/>
      <c r="B14" s="15"/>
      <c r="C14" s="15">
        <v>1</v>
      </c>
      <c r="D14" s="15" t="s">
        <v>115</v>
      </c>
      <c r="E14" s="15" t="s">
        <v>9</v>
      </c>
      <c r="F14" s="39">
        <v>1</v>
      </c>
      <c r="G14" s="16"/>
      <c r="H14" s="16">
        <f>F14*G14</f>
        <v>0</v>
      </c>
      <c r="I14" s="3"/>
    </row>
    <row r="15" spans="1:15" x14ac:dyDescent="0.2">
      <c r="A15" s="15"/>
      <c r="B15" s="15"/>
      <c r="C15" s="15">
        <v>2</v>
      </c>
      <c r="D15" s="15" t="s">
        <v>116</v>
      </c>
      <c r="E15" s="15" t="s">
        <v>9</v>
      </c>
      <c r="F15" s="39">
        <v>1</v>
      </c>
      <c r="G15" s="16"/>
      <c r="H15" s="16">
        <f>F15*G15</f>
        <v>0</v>
      </c>
      <c r="I15" s="3"/>
    </row>
    <row r="16" spans="1:15" x14ac:dyDescent="0.2">
      <c r="A16" s="15"/>
      <c r="B16" s="15"/>
      <c r="C16" s="15">
        <v>3</v>
      </c>
      <c r="D16" s="15" t="s">
        <v>117</v>
      </c>
      <c r="E16" s="15" t="s">
        <v>9</v>
      </c>
      <c r="F16" s="39">
        <v>1</v>
      </c>
      <c r="G16" s="16"/>
      <c r="H16" s="16">
        <f>F16*G16</f>
        <v>0</v>
      </c>
      <c r="I16" s="3"/>
    </row>
    <row r="17" spans="1:9" x14ac:dyDescent="0.2">
      <c r="A17" s="15"/>
      <c r="B17" s="15"/>
      <c r="C17" s="15">
        <v>4</v>
      </c>
      <c r="D17" s="15" t="s">
        <v>118</v>
      </c>
      <c r="E17" s="15" t="s">
        <v>9</v>
      </c>
      <c r="F17" s="39">
        <v>1</v>
      </c>
      <c r="G17" s="16"/>
      <c r="H17" s="16">
        <f>F17*G17</f>
        <v>0</v>
      </c>
      <c r="I17" s="3"/>
    </row>
    <row r="18" spans="1:9" x14ac:dyDescent="0.2">
      <c r="A18" s="15"/>
      <c r="B18" s="15"/>
      <c r="C18" s="15">
        <v>5</v>
      </c>
      <c r="D18" s="15" t="s">
        <v>119</v>
      </c>
      <c r="E18" s="15" t="s">
        <v>9</v>
      </c>
      <c r="F18" s="39">
        <v>1</v>
      </c>
      <c r="G18" s="16"/>
      <c r="H18" s="16">
        <f>F18*G18</f>
        <v>0</v>
      </c>
      <c r="I18" s="3"/>
    </row>
    <row r="19" spans="1:9" ht="51" x14ac:dyDescent="0.2">
      <c r="A19" s="46" t="str">
        <f>$A$3</f>
        <v>B.4</v>
      </c>
      <c r="B19" s="46">
        <v>2</v>
      </c>
      <c r="C19" s="46" t="s">
        <v>112</v>
      </c>
      <c r="D19" s="46" t="s">
        <v>120</v>
      </c>
      <c r="E19" s="46"/>
      <c r="F19" s="46"/>
      <c r="G19" s="47"/>
      <c r="H19" s="47"/>
      <c r="I19" s="3"/>
    </row>
    <row r="20" spans="1:9" x14ac:dyDescent="0.2">
      <c r="A20" s="48"/>
      <c r="B20" s="48"/>
      <c r="C20" s="48">
        <v>1</v>
      </c>
      <c r="D20" s="48" t="s">
        <v>115</v>
      </c>
      <c r="E20" s="48" t="s">
        <v>9</v>
      </c>
      <c r="F20" s="49">
        <v>0</v>
      </c>
      <c r="G20" s="50"/>
      <c r="H20" s="50">
        <f>F20*G20</f>
        <v>0</v>
      </c>
      <c r="I20" s="3"/>
    </row>
    <row r="21" spans="1:9" x14ac:dyDescent="0.2">
      <c r="A21" s="48"/>
      <c r="B21" s="48"/>
      <c r="C21" s="48">
        <v>2</v>
      </c>
      <c r="D21" s="48" t="s">
        <v>116</v>
      </c>
      <c r="E21" s="48" t="s">
        <v>9</v>
      </c>
      <c r="F21" s="49">
        <v>0</v>
      </c>
      <c r="G21" s="50"/>
      <c r="H21" s="50">
        <f>F21*G21</f>
        <v>0</v>
      </c>
      <c r="I21" s="3"/>
    </row>
    <row r="22" spans="1:9" x14ac:dyDescent="0.2">
      <c r="A22" s="48"/>
      <c r="B22" s="48"/>
      <c r="C22" s="48">
        <v>3</v>
      </c>
      <c r="D22" s="48" t="s">
        <v>117</v>
      </c>
      <c r="E22" s="48" t="s">
        <v>9</v>
      </c>
      <c r="F22" s="49">
        <v>0</v>
      </c>
      <c r="G22" s="50"/>
      <c r="H22" s="50">
        <f>F22*G22</f>
        <v>0</v>
      </c>
      <c r="I22" s="3"/>
    </row>
    <row r="23" spans="1:9" x14ac:dyDescent="0.2">
      <c r="A23" s="48"/>
      <c r="B23" s="48"/>
      <c r="C23" s="48">
        <v>4</v>
      </c>
      <c r="D23" s="48" t="s">
        <v>118</v>
      </c>
      <c r="E23" s="48" t="s">
        <v>9</v>
      </c>
      <c r="F23" s="49">
        <v>0</v>
      </c>
      <c r="G23" s="50"/>
      <c r="H23" s="50">
        <f>F23*G23</f>
        <v>0</v>
      </c>
      <c r="I23" s="3"/>
    </row>
    <row r="24" spans="1:9" x14ac:dyDescent="0.2">
      <c r="A24" s="48"/>
      <c r="B24" s="48"/>
      <c r="C24" s="48">
        <v>5</v>
      </c>
      <c r="D24" s="48" t="s">
        <v>119</v>
      </c>
      <c r="E24" s="48" t="s">
        <v>9</v>
      </c>
      <c r="F24" s="49">
        <v>0</v>
      </c>
      <c r="G24" s="50"/>
      <c r="H24" s="50">
        <f>F24*G24</f>
        <v>0</v>
      </c>
      <c r="I24" s="3"/>
    </row>
    <row r="25" spans="1:9" ht="304.5" customHeight="1" x14ac:dyDescent="0.2">
      <c r="A25" s="13" t="str">
        <f>$A$3</f>
        <v>B.4</v>
      </c>
      <c r="B25" s="13">
        <v>3</v>
      </c>
      <c r="C25" s="13"/>
      <c r="D25" s="13" t="s">
        <v>345</v>
      </c>
      <c r="E25" s="13"/>
      <c r="F25" s="40"/>
      <c r="G25" s="14"/>
      <c r="H25" s="14"/>
      <c r="I25" s="3" t="s">
        <v>121</v>
      </c>
    </row>
    <row r="26" spans="1:9" x14ac:dyDescent="0.2">
      <c r="A26" s="15"/>
      <c r="B26" s="15"/>
      <c r="C26" s="15">
        <v>1</v>
      </c>
      <c r="D26" s="15" t="s">
        <v>122</v>
      </c>
      <c r="E26" s="15" t="s">
        <v>19</v>
      </c>
      <c r="F26" s="39">
        <v>35</v>
      </c>
      <c r="G26" s="16"/>
      <c r="H26" s="16">
        <f>F26*G26</f>
        <v>0</v>
      </c>
      <c r="I26" s="69"/>
    </row>
    <row r="27" spans="1:9" x14ac:dyDescent="0.2">
      <c r="A27" s="15"/>
      <c r="B27" s="15"/>
      <c r="C27" s="15">
        <v>2</v>
      </c>
      <c r="D27" s="15" t="s">
        <v>123</v>
      </c>
      <c r="E27" s="15" t="s">
        <v>19</v>
      </c>
      <c r="F27" s="39">
        <v>15</v>
      </c>
      <c r="G27" s="16"/>
      <c r="H27" s="16">
        <f>F27*G27</f>
        <v>0</v>
      </c>
      <c r="I27" s="69"/>
    </row>
    <row r="28" spans="1:9" x14ac:dyDescent="0.2">
      <c r="A28" s="15"/>
      <c r="B28" s="15"/>
      <c r="C28" s="15">
        <v>3</v>
      </c>
      <c r="D28" s="15" t="s">
        <v>124</v>
      </c>
      <c r="E28" s="15" t="s">
        <v>19</v>
      </c>
      <c r="F28" s="39">
        <v>5</v>
      </c>
      <c r="G28" s="16"/>
      <c r="H28" s="16">
        <f>F28*G28</f>
        <v>0</v>
      </c>
      <c r="I28" s="69"/>
    </row>
    <row r="29" spans="1:9" x14ac:dyDescent="0.2">
      <c r="A29" s="15"/>
      <c r="B29" s="15"/>
      <c r="C29" s="15">
        <v>4</v>
      </c>
      <c r="D29" s="15" t="s">
        <v>125</v>
      </c>
      <c r="E29" s="15" t="s">
        <v>19</v>
      </c>
      <c r="F29" s="39">
        <v>10</v>
      </c>
      <c r="G29" s="16"/>
      <c r="H29" s="16">
        <f>F29*G29</f>
        <v>0</v>
      </c>
      <c r="I29" s="69"/>
    </row>
    <row r="30" spans="1:9" x14ac:dyDescent="0.2">
      <c r="A30" s="15"/>
      <c r="B30" s="15"/>
      <c r="C30" s="15">
        <v>5</v>
      </c>
      <c r="D30" s="15" t="s">
        <v>126</v>
      </c>
      <c r="E30" s="15" t="s">
        <v>19</v>
      </c>
      <c r="F30" s="39">
        <v>20</v>
      </c>
      <c r="G30" s="16"/>
      <c r="H30" s="16">
        <f>F30*G30</f>
        <v>0</v>
      </c>
      <c r="I30" s="69"/>
    </row>
    <row r="31" spans="1:9" ht="51" x14ac:dyDescent="0.2">
      <c r="A31" s="46" t="str">
        <f>$A$3</f>
        <v>B.4</v>
      </c>
      <c r="B31" s="46">
        <v>3</v>
      </c>
      <c r="C31" s="46" t="s">
        <v>112</v>
      </c>
      <c r="D31" s="46" t="s">
        <v>120</v>
      </c>
      <c r="E31" s="46"/>
      <c r="F31" s="46"/>
      <c r="G31" s="47"/>
      <c r="H31" s="47"/>
      <c r="I31" s="69"/>
    </row>
    <row r="32" spans="1:9" x14ac:dyDescent="0.2">
      <c r="A32" s="48"/>
      <c r="B32" s="48"/>
      <c r="C32" s="48">
        <v>1</v>
      </c>
      <c r="D32" s="48" t="s">
        <v>122</v>
      </c>
      <c r="E32" s="48" t="s">
        <v>9</v>
      </c>
      <c r="F32" s="49">
        <v>35</v>
      </c>
      <c r="G32" s="50"/>
      <c r="H32" s="50">
        <f>F32*G32</f>
        <v>0</v>
      </c>
      <c r="I32" s="3"/>
    </row>
    <row r="33" spans="1:9" x14ac:dyDescent="0.2">
      <c r="A33" s="48"/>
      <c r="B33" s="48"/>
      <c r="C33" s="48">
        <v>2</v>
      </c>
      <c r="D33" s="48" t="s">
        <v>123</v>
      </c>
      <c r="E33" s="48" t="s">
        <v>9</v>
      </c>
      <c r="F33" s="49">
        <v>15</v>
      </c>
      <c r="G33" s="50"/>
      <c r="H33" s="50">
        <f>F33*G33</f>
        <v>0</v>
      </c>
      <c r="I33" s="3"/>
    </row>
    <row r="34" spans="1:9" x14ac:dyDescent="0.2">
      <c r="A34" s="48"/>
      <c r="B34" s="48"/>
      <c r="C34" s="48">
        <v>3</v>
      </c>
      <c r="D34" s="48" t="s">
        <v>124</v>
      </c>
      <c r="E34" s="48" t="s">
        <v>9</v>
      </c>
      <c r="F34" s="49">
        <v>5</v>
      </c>
      <c r="G34" s="50"/>
      <c r="H34" s="50">
        <f>F34*G34</f>
        <v>0</v>
      </c>
      <c r="I34" s="3"/>
    </row>
    <row r="35" spans="1:9" x14ac:dyDescent="0.2">
      <c r="A35" s="48"/>
      <c r="B35" s="48"/>
      <c r="C35" s="48">
        <v>4</v>
      </c>
      <c r="D35" s="48" t="s">
        <v>125</v>
      </c>
      <c r="E35" s="48" t="s">
        <v>9</v>
      </c>
      <c r="F35" s="49">
        <v>10</v>
      </c>
      <c r="G35" s="50"/>
      <c r="H35" s="50">
        <f>F35*G35</f>
        <v>0</v>
      </c>
      <c r="I35" s="3"/>
    </row>
    <row r="36" spans="1:9" x14ac:dyDescent="0.2">
      <c r="A36" s="48"/>
      <c r="B36" s="48"/>
      <c r="C36" s="48">
        <v>5</v>
      </c>
      <c r="D36" s="48" t="s">
        <v>126</v>
      </c>
      <c r="E36" s="48" t="s">
        <v>9</v>
      </c>
      <c r="F36" s="49">
        <v>20</v>
      </c>
      <c r="G36" s="50"/>
      <c r="H36" s="50">
        <f>F36*G36</f>
        <v>0</v>
      </c>
      <c r="I36" s="3"/>
    </row>
    <row r="37" spans="1:9" ht="276.75" customHeight="1" x14ac:dyDescent="0.2">
      <c r="A37" s="13" t="str">
        <f>$A$3</f>
        <v>B.4</v>
      </c>
      <c r="B37" s="13">
        <v>4</v>
      </c>
      <c r="C37" s="13"/>
      <c r="D37" s="13" t="s">
        <v>346</v>
      </c>
      <c r="E37" s="13"/>
      <c r="F37" s="40"/>
      <c r="G37" s="14"/>
      <c r="H37" s="14"/>
      <c r="I37" s="3" t="s">
        <v>127</v>
      </c>
    </row>
    <row r="38" spans="1:9" x14ac:dyDescent="0.2">
      <c r="A38" s="15"/>
      <c r="B38" s="15"/>
      <c r="C38" s="15">
        <v>1</v>
      </c>
      <c r="D38" s="15" t="s">
        <v>128</v>
      </c>
      <c r="E38" s="15" t="s">
        <v>9</v>
      </c>
      <c r="F38" s="15">
        <v>3</v>
      </c>
      <c r="G38" s="16"/>
      <c r="H38" s="16">
        <f>F38*G38</f>
        <v>0</v>
      </c>
      <c r="I38" s="3"/>
    </row>
    <row r="39" spans="1:9" x14ac:dyDescent="0.2">
      <c r="A39" s="15"/>
      <c r="B39" s="15"/>
      <c r="C39" s="15">
        <v>2</v>
      </c>
      <c r="D39" s="15" t="s">
        <v>172</v>
      </c>
      <c r="E39" s="15" t="s">
        <v>9</v>
      </c>
      <c r="F39" s="15">
        <v>1</v>
      </c>
      <c r="G39" s="16"/>
      <c r="H39" s="16">
        <f>F39*G39</f>
        <v>0</v>
      </c>
      <c r="I39" s="3"/>
    </row>
    <row r="40" spans="1:9" ht="51" x14ac:dyDescent="0.2">
      <c r="A40" s="46" t="str">
        <f>$A$3</f>
        <v>B.4</v>
      </c>
      <c r="B40" s="46">
        <v>4</v>
      </c>
      <c r="C40" s="46" t="s">
        <v>112</v>
      </c>
      <c r="D40" s="46" t="s">
        <v>120</v>
      </c>
      <c r="E40" s="46"/>
      <c r="F40" s="46"/>
      <c r="G40" s="47"/>
      <c r="H40" s="47"/>
      <c r="I40" s="3"/>
    </row>
    <row r="41" spans="1:9" x14ac:dyDescent="0.2">
      <c r="A41" s="48"/>
      <c r="B41" s="48"/>
      <c r="C41" s="48">
        <v>1</v>
      </c>
      <c r="D41" s="48" t="s">
        <v>128</v>
      </c>
      <c r="E41" s="48" t="s">
        <v>9</v>
      </c>
      <c r="F41" s="48">
        <v>4</v>
      </c>
      <c r="G41" s="50"/>
      <c r="H41" s="50">
        <f>F41*G41</f>
        <v>0</v>
      </c>
      <c r="I41" s="3"/>
    </row>
    <row r="42" spans="1:9" x14ac:dyDescent="0.2">
      <c r="A42" s="48"/>
      <c r="B42" s="48"/>
      <c r="C42" s="48">
        <v>2</v>
      </c>
      <c r="D42" s="48" t="s">
        <v>128</v>
      </c>
      <c r="E42" s="48" t="s">
        <v>9</v>
      </c>
      <c r="F42" s="48">
        <v>1</v>
      </c>
      <c r="G42" s="50"/>
      <c r="H42" s="50">
        <f>F42*G42</f>
        <v>0</v>
      </c>
      <c r="I42" s="3"/>
    </row>
  </sheetData>
  <pageMargins left="0.59055118110236227" right="0.19685039370078741" top="0.19685039370078741" bottom="0.19685039370078741" header="0.19685039370078741" footer="0.19685039370078741"/>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15"/>
  <sheetViews>
    <sheetView showGridLines="0" view="pageBreakPreview" zoomScale="115" zoomScaleSheetLayoutView="115" workbookViewId="0">
      <selection activeCell="E12" sqref="E12"/>
    </sheetView>
  </sheetViews>
  <sheetFormatPr defaultRowHeight="12.75" x14ac:dyDescent="0.2"/>
  <cols>
    <col min="1" max="1" width="5.7109375" customWidth="1"/>
    <col min="2" max="3" width="3.7109375" customWidth="1"/>
    <col min="4" max="4" width="50.7109375" customWidth="1"/>
    <col min="5" max="6" width="7.7109375" customWidth="1"/>
    <col min="7" max="7" width="10.7109375" customWidth="1"/>
    <col min="8" max="8" width="12.7109375" customWidth="1"/>
    <col min="9" max="9" width="25.7109375" customWidth="1"/>
    <col min="10" max="12" width="8.7109375" customWidth="1"/>
  </cols>
  <sheetData>
    <row r="1" spans="1:11" x14ac:dyDescent="0.2">
      <c r="A1" s="1" t="s">
        <v>0</v>
      </c>
      <c r="B1" s="1"/>
      <c r="C1" s="1"/>
      <c r="D1" s="1" t="s">
        <v>1</v>
      </c>
      <c r="E1" s="1" t="s">
        <v>2</v>
      </c>
      <c r="F1" s="1" t="s">
        <v>3</v>
      </c>
      <c r="G1" s="2" t="s">
        <v>4</v>
      </c>
      <c r="H1" s="2" t="s">
        <v>5</v>
      </c>
      <c r="I1" s="3"/>
      <c r="J1" s="3"/>
      <c r="K1" s="3"/>
    </row>
    <row r="2" spans="1:11" x14ac:dyDescent="0.2">
      <c r="F2" s="33"/>
      <c r="G2" s="4"/>
      <c r="H2" s="5"/>
      <c r="I2" s="3"/>
      <c r="J2" s="3"/>
    </row>
    <row r="3" spans="1:11" ht="15" x14ac:dyDescent="0.2">
      <c r="A3" s="6" t="s">
        <v>129</v>
      </c>
      <c r="B3" s="6"/>
      <c r="C3" s="6"/>
      <c r="D3" s="6" t="s">
        <v>130</v>
      </c>
      <c r="E3" s="6"/>
      <c r="F3" s="34"/>
      <c r="G3" s="7"/>
      <c r="H3" s="7">
        <f>SUM(H7:H15)</f>
        <v>0</v>
      </c>
      <c r="I3" s="3"/>
      <c r="J3" s="3"/>
    </row>
    <row r="4" spans="1:11" x14ac:dyDescent="0.2">
      <c r="A4" s="8"/>
      <c r="B4" s="8"/>
      <c r="C4" s="8"/>
      <c r="D4" s="9" t="s">
        <v>8</v>
      </c>
      <c r="E4" s="10" t="str">
        <f>A3</f>
        <v>B.5</v>
      </c>
      <c r="F4" s="41"/>
      <c r="G4" s="11"/>
      <c r="H4" s="12"/>
      <c r="I4" s="3"/>
      <c r="J4" s="3"/>
    </row>
    <row r="5" spans="1:11" x14ac:dyDescent="0.2">
      <c r="E5" s="42"/>
      <c r="F5" s="43"/>
      <c r="G5" s="44"/>
      <c r="H5" s="44"/>
      <c r="I5" s="3"/>
      <c r="J5" s="3"/>
    </row>
    <row r="6" spans="1:11" x14ac:dyDescent="0.2">
      <c r="E6" s="42"/>
      <c r="F6" s="43"/>
      <c r="G6" s="44"/>
      <c r="H6" s="44"/>
      <c r="I6" s="3"/>
      <c r="J6" s="3"/>
    </row>
    <row r="7" spans="1:11" ht="253.5" customHeight="1" x14ac:dyDescent="0.2">
      <c r="A7" s="13" t="str">
        <f>$A$3</f>
        <v>B.5</v>
      </c>
      <c r="B7" s="13">
        <v>1</v>
      </c>
      <c r="C7" s="13"/>
      <c r="D7" s="13" t="s">
        <v>247</v>
      </c>
      <c r="E7" s="13"/>
      <c r="F7" s="13"/>
      <c r="G7" s="13"/>
      <c r="H7" s="13"/>
      <c r="I7" s="3"/>
      <c r="J7" s="3"/>
    </row>
    <row r="8" spans="1:11" x14ac:dyDescent="0.2">
      <c r="A8" s="15"/>
      <c r="B8" s="15"/>
      <c r="C8" s="15">
        <v>1</v>
      </c>
      <c r="D8" s="15" t="s">
        <v>131</v>
      </c>
      <c r="E8" s="15" t="s">
        <v>9</v>
      </c>
      <c r="F8" s="15">
        <v>3</v>
      </c>
      <c r="G8" s="15"/>
      <c r="H8" s="15">
        <f t="shared" ref="H8:H11" si="0">F8*G8</f>
        <v>0</v>
      </c>
      <c r="I8" s="3"/>
      <c r="J8" s="3"/>
    </row>
    <row r="9" spans="1:11" x14ac:dyDescent="0.2">
      <c r="A9" s="15"/>
      <c r="B9" s="15"/>
      <c r="C9" s="15">
        <v>2</v>
      </c>
      <c r="D9" s="15" t="s">
        <v>132</v>
      </c>
      <c r="E9" s="15" t="s">
        <v>9</v>
      </c>
      <c r="F9" s="15">
        <v>1</v>
      </c>
      <c r="G9" s="15"/>
      <c r="H9" s="15">
        <f t="shared" si="0"/>
        <v>0</v>
      </c>
      <c r="I9" s="3"/>
      <c r="J9" s="3"/>
    </row>
    <row r="10" spans="1:11" x14ac:dyDescent="0.2">
      <c r="A10" s="15"/>
      <c r="B10" s="15"/>
      <c r="C10" s="15">
        <v>3</v>
      </c>
      <c r="D10" s="15" t="s">
        <v>133</v>
      </c>
      <c r="E10" s="15" t="s">
        <v>9</v>
      </c>
      <c r="F10" s="15">
        <v>3</v>
      </c>
      <c r="G10" s="15"/>
      <c r="H10" s="15">
        <f t="shared" si="0"/>
        <v>0</v>
      </c>
      <c r="I10" s="3"/>
      <c r="J10" s="3"/>
    </row>
    <row r="11" spans="1:11" x14ac:dyDescent="0.2">
      <c r="A11" s="15"/>
      <c r="B11" s="15"/>
      <c r="C11" s="15">
        <v>4</v>
      </c>
      <c r="D11" s="15" t="s">
        <v>134</v>
      </c>
      <c r="E11" s="15" t="s">
        <v>9</v>
      </c>
      <c r="F11" s="15">
        <v>3</v>
      </c>
      <c r="G11" s="15"/>
      <c r="H11" s="15">
        <f t="shared" si="0"/>
        <v>0</v>
      </c>
      <c r="I11" s="3"/>
      <c r="J11" s="3"/>
    </row>
    <row r="12" spans="1:11" ht="213.75" customHeight="1" x14ac:dyDescent="0.2">
      <c r="A12" s="13" t="str">
        <f>$A$3</f>
        <v>B.5</v>
      </c>
      <c r="B12" s="13">
        <v>2</v>
      </c>
      <c r="C12" s="13"/>
      <c r="D12" s="13" t="s">
        <v>248</v>
      </c>
      <c r="E12" s="13"/>
      <c r="F12" s="13"/>
      <c r="G12" s="13"/>
      <c r="H12" s="13"/>
    </row>
    <row r="13" spans="1:11" ht="20.25" customHeight="1" x14ac:dyDescent="0.2">
      <c r="A13" s="15"/>
      <c r="B13" s="15"/>
      <c r="C13" s="15">
        <v>1</v>
      </c>
      <c r="D13" s="15" t="s">
        <v>249</v>
      </c>
      <c r="E13" s="15" t="s">
        <v>14</v>
      </c>
      <c r="F13" s="15">
        <f>3*13+5</f>
        <v>44</v>
      </c>
      <c r="G13" s="15"/>
      <c r="H13" s="15">
        <f t="shared" ref="H13" si="1">F13*G13</f>
        <v>0</v>
      </c>
    </row>
    <row r="14" spans="1:11" ht="240.75" customHeight="1" x14ac:dyDescent="0.2">
      <c r="A14" s="13" t="str">
        <f>$A$3</f>
        <v>B.5</v>
      </c>
      <c r="B14" s="13">
        <v>3</v>
      </c>
      <c r="C14" s="13"/>
      <c r="D14" s="13" t="s">
        <v>250</v>
      </c>
      <c r="E14" s="13"/>
      <c r="F14" s="13"/>
      <c r="G14" s="13"/>
      <c r="H14" s="13"/>
    </row>
    <row r="15" spans="1:11" x14ac:dyDescent="0.2">
      <c r="A15" s="15"/>
      <c r="B15" s="15"/>
      <c r="C15" s="15">
        <v>1</v>
      </c>
      <c r="D15" s="15" t="s">
        <v>251</v>
      </c>
      <c r="E15" s="15" t="s">
        <v>14</v>
      </c>
      <c r="F15" s="15">
        <f>4*13+5</f>
        <v>57</v>
      </c>
      <c r="G15" s="15"/>
      <c r="H15" s="15">
        <f t="shared" ref="H15" si="2">F15*G15</f>
        <v>0</v>
      </c>
    </row>
  </sheetData>
  <pageMargins left="0.59055118110236227" right="0.19685039370078741" top="0.19685039370078741" bottom="0.19685039370078741" header="0.19685039370078741" footer="0.19685039370078741"/>
  <pageSetup paperSize="9" orientation="portrait" horizontalDpi="1200" verticalDpi="1200" r:id="rId1"/>
  <rowBreaks count="1" manualBreakCount="1">
    <brk id="1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31"/>
  <sheetViews>
    <sheetView showGridLines="0" view="pageBreakPreview" topLeftCell="A19" zoomScale="115" zoomScaleSheetLayoutView="115" workbookViewId="0">
      <selection activeCell="I3" sqref="I3"/>
    </sheetView>
  </sheetViews>
  <sheetFormatPr defaultRowHeight="12.75" x14ac:dyDescent="0.2"/>
  <cols>
    <col min="1" max="1" width="5.7109375" customWidth="1"/>
    <col min="2" max="3" width="3.7109375" customWidth="1"/>
    <col min="4" max="4" width="50.7109375" customWidth="1"/>
    <col min="5" max="5" width="7.7109375" customWidth="1"/>
    <col min="6" max="6" width="7.7109375" style="33" customWidth="1"/>
    <col min="7" max="7" width="10.7109375" style="4" customWidth="1"/>
    <col min="8" max="8" width="12.7109375" customWidth="1"/>
    <col min="9" max="9" width="25.7109375" customWidth="1"/>
    <col min="10" max="16" width="8.7109375" customWidth="1"/>
  </cols>
  <sheetData>
    <row r="1" spans="1:15" x14ac:dyDescent="0.2">
      <c r="A1" s="1" t="s">
        <v>0</v>
      </c>
      <c r="B1" s="1"/>
      <c r="C1" s="1"/>
      <c r="D1" s="1" t="s">
        <v>1</v>
      </c>
      <c r="E1" s="1" t="s">
        <v>2</v>
      </c>
      <c r="F1" s="18" t="s">
        <v>3</v>
      </c>
      <c r="G1" s="2" t="s">
        <v>4</v>
      </c>
      <c r="H1" s="2" t="s">
        <v>5</v>
      </c>
      <c r="I1" s="3"/>
      <c r="J1" s="3"/>
      <c r="K1" s="3"/>
      <c r="L1" s="3"/>
      <c r="M1" s="3"/>
      <c r="N1" s="3"/>
      <c r="O1" s="3"/>
    </row>
    <row r="2" spans="1:15" x14ac:dyDescent="0.2">
      <c r="H2" s="5"/>
      <c r="I2" s="3"/>
      <c r="J2" s="3"/>
      <c r="K2" s="3"/>
      <c r="L2" s="3"/>
      <c r="M2" s="3"/>
      <c r="N2" s="3"/>
      <c r="O2" s="3"/>
    </row>
    <row r="3" spans="1:15" ht="15" x14ac:dyDescent="0.2">
      <c r="A3" s="6" t="s">
        <v>135</v>
      </c>
      <c r="B3" s="6"/>
      <c r="C3" s="6"/>
      <c r="D3" s="6" t="s">
        <v>136</v>
      </c>
      <c r="E3" s="6"/>
      <c r="F3" s="34"/>
      <c r="G3" s="7"/>
      <c r="H3" s="7">
        <f>SUM(H7:H31)</f>
        <v>0</v>
      </c>
      <c r="I3" s="3"/>
      <c r="J3" s="3"/>
      <c r="K3" s="3"/>
      <c r="L3" s="3"/>
      <c r="M3" s="3"/>
      <c r="N3" s="3"/>
      <c r="O3" s="3"/>
    </row>
    <row r="4" spans="1:15" x14ac:dyDescent="0.2">
      <c r="A4" s="8"/>
      <c r="B4" s="8"/>
      <c r="C4" s="8"/>
      <c r="D4" s="9" t="s">
        <v>8</v>
      </c>
      <c r="E4" s="10" t="str">
        <f>A3</f>
        <v>B.6</v>
      </c>
      <c r="F4" s="41"/>
      <c r="G4" s="11"/>
      <c r="H4" s="12"/>
      <c r="I4" s="3"/>
      <c r="J4" s="3"/>
      <c r="K4" s="3"/>
      <c r="L4" s="3"/>
      <c r="M4" s="3"/>
      <c r="N4" s="3"/>
      <c r="O4" s="3"/>
    </row>
    <row r="5" spans="1:15" x14ac:dyDescent="0.2">
      <c r="H5" s="5"/>
      <c r="I5" s="3"/>
      <c r="J5" s="3"/>
      <c r="K5" s="3"/>
      <c r="L5" s="3"/>
      <c r="M5" s="3"/>
      <c r="N5" s="3"/>
      <c r="O5" s="3"/>
    </row>
    <row r="6" spans="1:15" x14ac:dyDescent="0.2">
      <c r="H6" s="5"/>
      <c r="I6" s="3"/>
      <c r="J6" s="3"/>
      <c r="K6" s="3"/>
      <c r="L6" s="3"/>
      <c r="M6" s="3"/>
      <c r="N6" s="3"/>
      <c r="O6" s="3"/>
    </row>
    <row r="7" spans="1:15" ht="25.5" x14ac:dyDescent="0.2">
      <c r="A7" s="13" t="str">
        <f>$A$3</f>
        <v>B.6</v>
      </c>
      <c r="B7" s="13">
        <v>1</v>
      </c>
      <c r="C7" s="13"/>
      <c r="D7" s="13" t="s">
        <v>137</v>
      </c>
      <c r="E7" s="13" t="s">
        <v>46</v>
      </c>
      <c r="F7" s="40">
        <v>556.5</v>
      </c>
      <c r="G7" s="14"/>
      <c r="H7" s="14">
        <f t="shared" ref="H7:H14" si="0">F7*G7</f>
        <v>0</v>
      </c>
      <c r="I7" s="3" t="s">
        <v>138</v>
      </c>
      <c r="J7" s="3"/>
      <c r="K7" s="3"/>
      <c r="L7" s="3"/>
      <c r="M7" s="3"/>
      <c r="N7" s="3"/>
      <c r="O7" s="3"/>
    </row>
    <row r="8" spans="1:15" x14ac:dyDescent="0.2">
      <c r="A8" s="13" t="str">
        <f>$A$3</f>
        <v>B.6</v>
      </c>
      <c r="B8" s="13">
        <v>2</v>
      </c>
      <c r="C8" s="13"/>
      <c r="D8" s="13" t="s">
        <v>173</v>
      </c>
      <c r="E8" s="13" t="s">
        <v>37</v>
      </c>
      <c r="F8" s="40">
        <v>1855</v>
      </c>
      <c r="G8" s="14"/>
      <c r="H8" s="14">
        <f>F8*G8</f>
        <v>0</v>
      </c>
      <c r="I8" s="3" t="s">
        <v>138</v>
      </c>
      <c r="J8" s="3"/>
      <c r="K8" s="3"/>
      <c r="L8" s="3"/>
      <c r="M8" s="3"/>
      <c r="N8" s="3"/>
      <c r="O8" s="3"/>
    </row>
    <row r="9" spans="1:15" x14ac:dyDescent="0.2">
      <c r="A9" s="13" t="str">
        <f>$A$3</f>
        <v>B.6</v>
      </c>
      <c r="B9" s="13">
        <v>3</v>
      </c>
      <c r="C9" s="13"/>
      <c r="D9" s="13" t="s">
        <v>140</v>
      </c>
      <c r="E9" s="13" t="s">
        <v>37</v>
      </c>
      <c r="F9" s="40">
        <v>1855</v>
      </c>
      <c r="G9" s="14"/>
      <c r="H9" s="14">
        <f>F9*G9</f>
        <v>0</v>
      </c>
      <c r="I9" s="3" t="s">
        <v>138</v>
      </c>
      <c r="J9" s="3"/>
      <c r="K9" s="3"/>
      <c r="L9" s="3"/>
      <c r="M9" s="3"/>
      <c r="N9" s="3"/>
      <c r="O9" s="3"/>
    </row>
    <row r="10" spans="1:15" ht="114.75" x14ac:dyDescent="0.2">
      <c r="A10" s="13" t="str">
        <f>$A$3</f>
        <v>B.6</v>
      </c>
      <c r="B10" s="13">
        <v>4</v>
      </c>
      <c r="C10" s="13"/>
      <c r="D10" s="13" t="s">
        <v>211</v>
      </c>
      <c r="E10" s="13"/>
      <c r="F10" s="40"/>
      <c r="G10" s="14"/>
      <c r="H10" s="13"/>
      <c r="I10" s="3" t="s">
        <v>210</v>
      </c>
      <c r="J10" s="3"/>
      <c r="K10" s="3"/>
      <c r="L10" s="3"/>
      <c r="M10" s="3"/>
      <c r="N10" s="3"/>
      <c r="O10" s="3"/>
    </row>
    <row r="11" spans="1:15" x14ac:dyDescent="0.2">
      <c r="A11" s="15"/>
      <c r="B11" s="15"/>
      <c r="C11" s="15">
        <v>1</v>
      </c>
      <c r="D11" s="15" t="s">
        <v>141</v>
      </c>
      <c r="E11" s="15" t="s">
        <v>14</v>
      </c>
      <c r="F11" s="39">
        <v>383.34999999999997</v>
      </c>
      <c r="G11" s="16"/>
      <c r="H11" s="16">
        <f t="shared" si="0"/>
        <v>0</v>
      </c>
      <c r="I11" s="3"/>
      <c r="J11" s="3"/>
      <c r="K11" s="3"/>
      <c r="L11" s="3"/>
      <c r="M11" s="3"/>
      <c r="N11" s="3"/>
      <c r="O11" s="3"/>
    </row>
    <row r="12" spans="1:15" x14ac:dyDescent="0.2">
      <c r="A12" s="15"/>
      <c r="B12" s="15"/>
      <c r="C12" s="15">
        <v>2</v>
      </c>
      <c r="D12" s="15" t="s">
        <v>142</v>
      </c>
      <c r="E12" s="15" t="s">
        <v>14</v>
      </c>
      <c r="F12" s="39">
        <v>294.17499999999995</v>
      </c>
      <c r="G12" s="16"/>
      <c r="H12" s="16">
        <f>F12*G12</f>
        <v>0</v>
      </c>
      <c r="I12" s="3"/>
      <c r="J12" s="3"/>
      <c r="K12" s="3"/>
      <c r="L12" s="3"/>
      <c r="M12" s="3"/>
      <c r="N12" s="3"/>
      <c r="O12" s="3"/>
    </row>
    <row r="13" spans="1:15" ht="38.25" x14ac:dyDescent="0.2">
      <c r="A13" s="13" t="str">
        <f>$A$3</f>
        <v>B.6</v>
      </c>
      <c r="B13" s="13">
        <v>5</v>
      </c>
      <c r="C13" s="13"/>
      <c r="D13" s="13" t="s">
        <v>174</v>
      </c>
      <c r="E13" s="13" t="s">
        <v>46</v>
      </c>
      <c r="F13" s="40">
        <v>278.25</v>
      </c>
      <c r="G13" s="14"/>
      <c r="H13" s="14">
        <f>F13*G13</f>
        <v>0</v>
      </c>
      <c r="I13" s="3" t="s">
        <v>138</v>
      </c>
      <c r="J13" s="3"/>
      <c r="K13" s="3"/>
      <c r="L13" s="3"/>
      <c r="M13" s="3"/>
      <c r="N13" s="3"/>
      <c r="O13" s="3"/>
    </row>
    <row r="14" spans="1:15" ht="51" x14ac:dyDescent="0.2">
      <c r="A14" s="13" t="str">
        <f>$A$3</f>
        <v>B.6</v>
      </c>
      <c r="B14" s="13">
        <v>6</v>
      </c>
      <c r="C14" s="13"/>
      <c r="D14" s="13" t="s">
        <v>242</v>
      </c>
      <c r="E14" s="13" t="s">
        <v>46</v>
      </c>
      <c r="F14" s="40">
        <v>55.65</v>
      </c>
      <c r="G14" s="14"/>
      <c r="H14" s="14">
        <f t="shared" si="0"/>
        <v>0</v>
      </c>
      <c r="I14" s="3" t="s">
        <v>138</v>
      </c>
      <c r="J14" s="3"/>
      <c r="K14" s="3"/>
      <c r="L14" s="3"/>
      <c r="M14" s="3"/>
      <c r="N14" s="3"/>
      <c r="O14" s="3"/>
    </row>
    <row r="15" spans="1:15" ht="25.5" x14ac:dyDescent="0.2">
      <c r="A15" s="13" t="str">
        <f>$A$3</f>
        <v>B.6</v>
      </c>
      <c r="B15" s="13">
        <v>7</v>
      </c>
      <c r="C15" s="13"/>
      <c r="D15" s="13" t="s">
        <v>143</v>
      </c>
      <c r="E15" s="13"/>
      <c r="F15" s="40"/>
      <c r="G15" s="14"/>
      <c r="H15" s="14"/>
      <c r="I15" s="3" t="s">
        <v>144</v>
      </c>
      <c r="J15" s="3"/>
      <c r="K15" s="3"/>
      <c r="L15" s="3"/>
      <c r="M15" s="3"/>
      <c r="N15" s="3"/>
      <c r="O15" s="3"/>
    </row>
    <row r="16" spans="1:15" x14ac:dyDescent="0.2">
      <c r="A16" s="15"/>
      <c r="B16" s="15"/>
      <c r="C16" s="15">
        <v>1</v>
      </c>
      <c r="D16" s="15" t="s">
        <v>82</v>
      </c>
      <c r="E16" s="15" t="s">
        <v>46</v>
      </c>
      <c r="F16" s="39">
        <v>55.349999999999994</v>
      </c>
      <c r="G16" s="16"/>
      <c r="H16" s="16">
        <f t="shared" ref="H16:H17" si="1">F16*G16</f>
        <v>0</v>
      </c>
      <c r="I16" s="3"/>
      <c r="J16" s="3"/>
      <c r="K16" s="3"/>
      <c r="L16" s="3"/>
      <c r="M16" s="3"/>
      <c r="N16" s="3"/>
      <c r="O16" s="3"/>
    </row>
    <row r="17" spans="1:15" x14ac:dyDescent="0.2">
      <c r="A17" s="15"/>
      <c r="B17" s="15"/>
      <c r="C17" s="15">
        <v>2</v>
      </c>
      <c r="D17" s="15" t="s">
        <v>170</v>
      </c>
      <c r="E17" s="15" t="s">
        <v>46</v>
      </c>
      <c r="F17" s="39">
        <v>64.574999999999989</v>
      </c>
      <c r="G17" s="16"/>
      <c r="H17" s="16">
        <f t="shared" si="1"/>
        <v>0</v>
      </c>
      <c r="I17" s="3"/>
      <c r="J17" s="3"/>
      <c r="K17" s="3"/>
      <c r="L17" s="3"/>
      <c r="M17" s="3"/>
      <c r="N17" s="3"/>
      <c r="O17" s="3"/>
    </row>
    <row r="18" spans="1:15" ht="22.5" x14ac:dyDescent="0.2">
      <c r="A18" s="13" t="str">
        <f>$A$3</f>
        <v>B.6</v>
      </c>
      <c r="B18" s="13">
        <v>9</v>
      </c>
      <c r="C18" s="13"/>
      <c r="D18" s="13" t="s">
        <v>139</v>
      </c>
      <c r="E18" s="13"/>
      <c r="F18" s="40"/>
      <c r="G18" s="14"/>
      <c r="H18" s="14"/>
      <c r="I18" s="3" t="s">
        <v>144</v>
      </c>
      <c r="J18" s="3"/>
      <c r="K18" s="3"/>
      <c r="L18" s="3"/>
      <c r="M18" s="3"/>
      <c r="N18" s="3"/>
      <c r="O18" s="3"/>
    </row>
    <row r="19" spans="1:15" x14ac:dyDescent="0.2">
      <c r="A19" s="15"/>
      <c r="B19" s="15"/>
      <c r="C19" s="15">
        <v>1</v>
      </c>
      <c r="D19" s="15" t="s">
        <v>82</v>
      </c>
      <c r="E19" s="15" t="s">
        <v>37</v>
      </c>
      <c r="F19" s="39">
        <v>276.75</v>
      </c>
      <c r="G19" s="16"/>
      <c r="H19" s="16">
        <f t="shared" ref="H19:H20" si="2">F19*G19</f>
        <v>0</v>
      </c>
      <c r="I19" s="3"/>
      <c r="J19" s="3"/>
      <c r="K19" s="3"/>
      <c r="L19" s="3"/>
      <c r="M19" s="3"/>
      <c r="N19" s="3"/>
      <c r="O19" s="3"/>
    </row>
    <row r="20" spans="1:15" x14ac:dyDescent="0.2">
      <c r="A20" s="15"/>
      <c r="B20" s="15"/>
      <c r="C20" s="15">
        <v>2</v>
      </c>
      <c r="D20" s="15" t="s">
        <v>170</v>
      </c>
      <c r="E20" s="15" t="s">
        <v>37</v>
      </c>
      <c r="F20" s="39">
        <v>322.875</v>
      </c>
      <c r="G20" s="16"/>
      <c r="H20" s="16">
        <f t="shared" si="2"/>
        <v>0</v>
      </c>
      <c r="I20" s="3"/>
      <c r="J20" s="3"/>
      <c r="K20" s="3"/>
      <c r="L20" s="3"/>
      <c r="M20" s="3"/>
      <c r="N20" s="3"/>
      <c r="O20" s="3"/>
    </row>
    <row r="21" spans="1:15" ht="127.5" x14ac:dyDescent="0.2">
      <c r="A21" s="13" t="str">
        <f>$A$3</f>
        <v>B.6</v>
      </c>
      <c r="B21" s="13">
        <v>10</v>
      </c>
      <c r="C21" s="13"/>
      <c r="D21" s="13" t="s">
        <v>212</v>
      </c>
      <c r="E21" s="13"/>
      <c r="F21" s="40"/>
      <c r="G21" s="14"/>
      <c r="H21" s="14"/>
      <c r="I21" s="3"/>
      <c r="J21" s="3"/>
      <c r="K21" s="3"/>
      <c r="L21" s="3"/>
      <c r="M21" s="3"/>
      <c r="N21" s="3"/>
      <c r="O21" s="3"/>
    </row>
    <row r="22" spans="1:15" x14ac:dyDescent="0.2">
      <c r="A22" s="15"/>
      <c r="B22" s="15"/>
      <c r="C22" s="15">
        <v>1</v>
      </c>
      <c r="D22" s="15" t="s">
        <v>145</v>
      </c>
      <c r="E22" s="15" t="s">
        <v>14</v>
      </c>
      <c r="F22" s="39">
        <v>140.42499999999998</v>
      </c>
      <c r="G22" s="16"/>
      <c r="H22" s="16">
        <f t="shared" ref="H22" si="3">F22*G22</f>
        <v>0</v>
      </c>
      <c r="I22" s="3"/>
      <c r="J22" s="3"/>
      <c r="K22" s="3"/>
      <c r="L22" s="3"/>
      <c r="M22" s="3"/>
      <c r="N22" s="3"/>
      <c r="O22" s="3"/>
    </row>
    <row r="23" spans="1:15" x14ac:dyDescent="0.2">
      <c r="A23" s="15"/>
      <c r="B23" s="15"/>
      <c r="C23" s="15">
        <v>2</v>
      </c>
      <c r="D23" s="15" t="s">
        <v>146</v>
      </c>
      <c r="E23" s="15" t="s">
        <v>14</v>
      </c>
      <c r="F23" s="39">
        <v>60.474999999999994</v>
      </c>
      <c r="G23" s="16"/>
      <c r="H23" s="16">
        <f>F23*G23</f>
        <v>0</v>
      </c>
      <c r="I23" s="3"/>
      <c r="J23" s="3"/>
      <c r="K23" s="3"/>
      <c r="L23" s="3"/>
      <c r="M23" s="3"/>
      <c r="N23" s="3"/>
      <c r="O23" s="3"/>
    </row>
    <row r="24" spans="1:15" x14ac:dyDescent="0.2">
      <c r="A24" s="15"/>
      <c r="B24" s="15"/>
      <c r="C24" s="15">
        <v>3</v>
      </c>
      <c r="D24" s="15" t="s">
        <v>147</v>
      </c>
      <c r="E24" s="15" t="s">
        <v>14</v>
      </c>
      <c r="F24" s="39">
        <v>164</v>
      </c>
      <c r="G24" s="16"/>
      <c r="H24" s="16">
        <f>F24*G24</f>
        <v>0</v>
      </c>
      <c r="I24" s="3"/>
      <c r="J24" s="3"/>
      <c r="K24" s="3"/>
      <c r="L24" s="3"/>
      <c r="M24" s="3"/>
      <c r="N24" s="3"/>
      <c r="O24" s="3"/>
    </row>
    <row r="25" spans="1:15" x14ac:dyDescent="0.2">
      <c r="A25" s="15"/>
      <c r="B25" s="15"/>
      <c r="C25" s="15">
        <v>4</v>
      </c>
      <c r="D25" s="15" t="s">
        <v>148</v>
      </c>
      <c r="E25" s="15" t="s">
        <v>14</v>
      </c>
      <c r="F25" s="39">
        <v>69.699999999999989</v>
      </c>
      <c r="G25" s="16"/>
      <c r="H25" s="16">
        <f>F25*G25</f>
        <v>0</v>
      </c>
      <c r="I25" s="3"/>
      <c r="J25" s="3"/>
      <c r="K25" s="3"/>
      <c r="L25" s="3"/>
      <c r="M25" s="3"/>
      <c r="N25" s="3"/>
      <c r="O25" s="3"/>
    </row>
    <row r="26" spans="1:15" ht="106.5" customHeight="1" x14ac:dyDescent="0.2">
      <c r="A26" s="13" t="str">
        <f t="shared" ref="A26" si="4">$A$3</f>
        <v>B.6</v>
      </c>
      <c r="B26" s="13">
        <v>11</v>
      </c>
      <c r="C26" s="13"/>
      <c r="D26" s="13" t="s">
        <v>213</v>
      </c>
      <c r="E26" s="13"/>
      <c r="F26" s="40"/>
      <c r="G26" s="14"/>
      <c r="H26" s="14"/>
      <c r="I26" s="3"/>
      <c r="J26" s="3"/>
      <c r="K26" s="3"/>
      <c r="L26" s="3"/>
      <c r="M26" s="3"/>
      <c r="N26" s="3"/>
      <c r="O26" s="3"/>
    </row>
    <row r="27" spans="1:15" x14ac:dyDescent="0.2">
      <c r="A27" s="15"/>
      <c r="B27" s="15"/>
      <c r="C27" s="15">
        <v>1</v>
      </c>
      <c r="D27" s="15" t="s">
        <v>82</v>
      </c>
      <c r="E27" s="15" t="s">
        <v>37</v>
      </c>
      <c r="F27" s="39">
        <v>276.75</v>
      </c>
      <c r="G27" s="16"/>
      <c r="H27" s="16">
        <f t="shared" ref="H27:H28" si="5">F27*G27</f>
        <v>0</v>
      </c>
      <c r="I27" s="3"/>
      <c r="J27" s="3"/>
      <c r="K27" s="3"/>
      <c r="L27" s="3"/>
      <c r="M27" s="3"/>
      <c r="N27" s="3"/>
      <c r="O27" s="3"/>
    </row>
    <row r="28" spans="1:15" x14ac:dyDescent="0.2">
      <c r="A28" s="15"/>
      <c r="B28" s="15"/>
      <c r="C28" s="15">
        <v>2</v>
      </c>
      <c r="D28" s="15" t="s">
        <v>170</v>
      </c>
      <c r="E28" s="15" t="s">
        <v>37</v>
      </c>
      <c r="F28" s="39">
        <v>322.875</v>
      </c>
      <c r="G28" s="16"/>
      <c r="H28" s="16">
        <f t="shared" si="5"/>
        <v>0</v>
      </c>
      <c r="I28" s="3"/>
      <c r="J28" s="3"/>
      <c r="K28" s="3"/>
      <c r="L28" s="3"/>
      <c r="M28" s="3"/>
      <c r="N28" s="3"/>
      <c r="O28" s="3"/>
    </row>
    <row r="29" spans="1:15" ht="89.25" x14ac:dyDescent="0.2">
      <c r="A29" s="13" t="str">
        <f>$A$3</f>
        <v>B.6</v>
      </c>
      <c r="B29" s="13">
        <v>12</v>
      </c>
      <c r="C29" s="13"/>
      <c r="D29" s="13" t="s">
        <v>241</v>
      </c>
      <c r="E29" s="13"/>
      <c r="F29" s="40"/>
      <c r="G29" s="14"/>
      <c r="H29" s="14"/>
      <c r="I29" s="3"/>
      <c r="J29" s="3"/>
      <c r="K29" s="3"/>
      <c r="L29" s="3"/>
      <c r="M29" s="3"/>
      <c r="N29" s="3"/>
      <c r="O29" s="3"/>
    </row>
    <row r="30" spans="1:15" x14ac:dyDescent="0.2">
      <c r="A30" s="15"/>
      <c r="B30" s="15"/>
      <c r="C30" s="15">
        <v>1</v>
      </c>
      <c r="D30" s="15" t="s">
        <v>82</v>
      </c>
      <c r="E30" s="15" t="s">
        <v>19</v>
      </c>
      <c r="F30" s="39">
        <v>10</v>
      </c>
      <c r="G30" s="16"/>
      <c r="H30" s="16">
        <f t="shared" ref="H30:H31" si="6">F30*G30</f>
        <v>0</v>
      </c>
      <c r="I30" s="3"/>
      <c r="J30" s="3"/>
      <c r="K30" s="3"/>
      <c r="L30" s="3"/>
      <c r="M30" s="3"/>
      <c r="N30" s="3"/>
      <c r="O30" s="3"/>
    </row>
    <row r="31" spans="1:15" x14ac:dyDescent="0.2">
      <c r="A31" s="15"/>
      <c r="B31" s="15"/>
      <c r="C31" s="15">
        <v>2</v>
      </c>
      <c r="D31" s="15" t="s">
        <v>170</v>
      </c>
      <c r="E31" s="15" t="s">
        <v>19</v>
      </c>
      <c r="F31" s="39">
        <v>10</v>
      </c>
      <c r="G31" s="16"/>
      <c r="H31" s="16">
        <f t="shared" si="6"/>
        <v>0</v>
      </c>
      <c r="I31" s="3"/>
      <c r="J31" s="3"/>
      <c r="K31" s="3"/>
      <c r="L31" s="3"/>
      <c r="M31" s="3"/>
      <c r="N31" s="3"/>
      <c r="O31" s="3"/>
    </row>
  </sheetData>
  <phoneticPr fontId="23" type="noConversion"/>
  <pageMargins left="0.59055118110236227" right="0.19685039370078741" top="0.19685039370078741" bottom="0.19685039370078741" header="0.19685039370078741" footer="0.19685039370078741"/>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rekapitulacija</vt:lpstr>
      <vt:lpstr>A.1</vt:lpstr>
      <vt:lpstr>A.2</vt:lpstr>
      <vt:lpstr>B.1</vt:lpstr>
      <vt:lpstr>B.2</vt:lpstr>
      <vt:lpstr>B.3</vt:lpstr>
      <vt:lpstr>B.4</vt:lpstr>
      <vt:lpstr>B.5</vt:lpstr>
      <vt:lpstr>B.6</vt:lpstr>
      <vt:lpstr>B.7</vt:lpstr>
      <vt:lpstr>C.1</vt:lpstr>
      <vt:lpstr>C.2</vt:lpstr>
      <vt:lpstr>C.3</vt:lpstr>
      <vt:lpstr>D</vt:lpstr>
      <vt:lpstr>D.1</vt:lpstr>
      <vt:lpstr>D.2</vt:lpstr>
      <vt:lpstr>A.1!Print_Area</vt:lpstr>
      <vt:lpstr>A.2!Print_Area</vt:lpstr>
      <vt:lpstr>B.1!Print_Area</vt:lpstr>
      <vt:lpstr>B.2!Print_Area</vt:lpstr>
      <vt:lpstr>B.3!Print_Area</vt:lpstr>
      <vt:lpstr>B.4!Print_Area</vt:lpstr>
      <vt:lpstr>B.5!Print_Area</vt:lpstr>
      <vt:lpstr>B.6!Print_Area</vt:lpstr>
      <vt:lpstr>B.7!Print_Area</vt:lpstr>
      <vt:lpstr>C.1!Print_Area</vt:lpstr>
      <vt:lpstr>C.2!Print_Area</vt:lpstr>
      <vt:lpstr>C.3!Print_Area</vt:lpstr>
      <vt:lpstr>D!Print_Area</vt:lpstr>
      <vt:lpstr>D.1!Print_Area</vt:lpstr>
      <vt:lpstr>D.2!Print_Area</vt:lpstr>
      <vt:lpstr>rekapitulacija!Print_Area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Boštjan Furlan</dc:creator>
  <cp:lastModifiedBy>Igor Marušič</cp:lastModifiedBy>
  <dcterms:created xsi:type="dcterms:W3CDTF">2020-09-28T08:11:23Z</dcterms:created>
  <dcterms:modified xsi:type="dcterms:W3CDTF">2020-10-13T10:44:58Z</dcterms:modified>
</cp:coreProperties>
</file>