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20" windowWidth="15180" windowHeight="8835"/>
  </bookViews>
  <sheets>
    <sheet name="Spremni tekst" sheetId="7" r:id="rId1"/>
    <sheet name="Rekapitulacija" sheetId="2" r:id="rId2"/>
    <sheet name="Predracun_cesta" sheetId="1" r:id="rId3"/>
    <sheet name="JR_REKAPITULACIJA" sheetId="5" r:id="rId4"/>
    <sheet name="JR_CR KAB KAN" sheetId="3" r:id="rId5"/>
    <sheet name="JR_CR ELEKTROMONTAŽA" sheetId="4" r:id="rId6"/>
  </sheets>
  <definedNames>
    <definedName name="_xlnm.Print_Area" localSheetId="2">Predracun_cesta!$A$1:$H$355</definedName>
    <definedName name="_xlnm.Print_Area" localSheetId="0">'Spremni tekst'!$A$1:$A$86</definedName>
  </definedNames>
  <calcPr calcId="145621"/>
</workbook>
</file>

<file path=xl/calcChain.xml><?xml version="1.0" encoding="utf-8"?>
<calcChain xmlns="http://schemas.openxmlformats.org/spreadsheetml/2006/main">
  <c r="H250" i="1" l="1"/>
  <c r="H183" i="1"/>
  <c r="H150" i="1" l="1"/>
  <c r="H147" i="1"/>
  <c r="H136" i="1"/>
  <c r="D79" i="2" l="1"/>
  <c r="E79" i="2" s="1"/>
  <c r="D77" i="2"/>
  <c r="E77" i="2" s="1"/>
  <c r="F77" i="2" l="1"/>
  <c r="F79" i="2"/>
  <c r="F10" i="4" l="1"/>
  <c r="F11" i="4"/>
  <c r="F12" i="4"/>
  <c r="F13" i="4"/>
  <c r="F14" i="4"/>
  <c r="F15" i="4"/>
  <c r="F16" i="4"/>
  <c r="F17" i="4"/>
  <c r="F18" i="4"/>
  <c r="F19" i="4"/>
  <c r="F29" i="3"/>
  <c r="F28" i="3"/>
  <c r="F27" i="3"/>
  <c r="F26" i="3"/>
  <c r="F25" i="3"/>
  <c r="F24" i="3"/>
  <c r="F23" i="3"/>
  <c r="F22" i="3"/>
  <c r="F21" i="3"/>
  <c r="F20" i="3"/>
  <c r="F19" i="3"/>
  <c r="F18" i="3"/>
  <c r="F17" i="3"/>
  <c r="F16" i="3"/>
  <c r="F15" i="3"/>
  <c r="F12" i="3"/>
  <c r="F11" i="3"/>
  <c r="D8" i="3"/>
  <c r="D14" i="3" s="1"/>
  <c r="F14" i="3" s="1"/>
  <c r="E21" i="4" l="1"/>
  <c r="F21" i="4" s="1"/>
  <c r="E31" i="3"/>
  <c r="F31" i="3" s="1"/>
  <c r="E22" i="4"/>
  <c r="F22" i="4" s="1"/>
  <c r="D10" i="3"/>
  <c r="F10" i="3" s="1"/>
  <c r="E32" i="3"/>
  <c r="F32" i="3" s="1"/>
  <c r="D13" i="3"/>
  <c r="F13" i="3" s="1"/>
  <c r="F8" i="3"/>
  <c r="D9" i="3"/>
  <c r="F9" i="3" s="1"/>
  <c r="H351" i="1"/>
  <c r="H349" i="1"/>
  <c r="H346" i="1"/>
  <c r="H344" i="1"/>
  <c r="H342" i="1"/>
  <c r="H340" i="1"/>
  <c r="H338" i="1"/>
  <c r="H336" i="1"/>
  <c r="H334" i="1"/>
  <c r="H332" i="1"/>
  <c r="H330" i="1"/>
  <c r="H322" i="1"/>
  <c r="H320" i="1"/>
  <c r="H318" i="1"/>
  <c r="H315" i="1"/>
  <c r="H312" i="1"/>
  <c r="H309" i="1"/>
  <c r="H307" i="1"/>
  <c r="H305" i="1"/>
  <c r="H302" i="1"/>
  <c r="H299" i="1"/>
  <c r="H291" i="1"/>
  <c r="H289" i="1"/>
  <c r="H287" i="1"/>
  <c r="H285" i="1"/>
  <c r="H283" i="1"/>
  <c r="H281" i="1"/>
  <c r="H279" i="1"/>
  <c r="H277" i="1"/>
  <c r="H269" i="1"/>
  <c r="H267" i="1"/>
  <c r="H265" i="1"/>
  <c r="H263" i="1"/>
  <c r="H261" i="1"/>
  <c r="H259" i="1"/>
  <c r="H248" i="1"/>
  <c r="H246" i="1"/>
  <c r="H244" i="1"/>
  <c r="H236" i="1"/>
  <c r="H234" i="1"/>
  <c r="H232" i="1"/>
  <c r="H229" i="1"/>
  <c r="H227" i="1"/>
  <c r="H225" i="1"/>
  <c r="H223" i="1"/>
  <c r="H221" i="1"/>
  <c r="H219" i="1"/>
  <c r="H216" i="1"/>
  <c r="H213" i="1"/>
  <c r="H205" i="1"/>
  <c r="H203" i="1"/>
  <c r="H201" i="1"/>
  <c r="H199" i="1"/>
  <c r="H197" i="1"/>
  <c r="H189" i="1"/>
  <c r="H187" i="1"/>
  <c r="H185" i="1"/>
  <c r="H174" i="1"/>
  <c r="H166" i="1"/>
  <c r="H164" i="1"/>
  <c r="H162" i="1"/>
  <c r="H160" i="1"/>
  <c r="H158" i="1"/>
  <c r="H156" i="1"/>
  <c r="H153" i="1"/>
  <c r="H144" i="1"/>
  <c r="H141" i="1"/>
  <c r="H138" i="1"/>
  <c r="H134" i="1"/>
  <c r="H132" i="1"/>
  <c r="H130" i="1"/>
  <c r="H128" i="1"/>
  <c r="H120" i="1"/>
  <c r="H118" i="1"/>
  <c r="H116" i="1"/>
  <c r="H114" i="1"/>
  <c r="H112" i="1"/>
  <c r="H110" i="1"/>
  <c r="H108" i="1"/>
  <c r="H106" i="1"/>
  <c r="H104" i="1"/>
  <c r="H102" i="1"/>
  <c r="H100" i="1"/>
  <c r="H92" i="1"/>
  <c r="H90" i="1"/>
  <c r="H88" i="1"/>
  <c r="H86" i="1"/>
  <c r="H84" i="1"/>
  <c r="H82" i="1"/>
  <c r="H80" i="1"/>
  <c r="H77" i="1"/>
  <c r="H75" i="1"/>
  <c r="H67" i="1"/>
  <c r="H65" i="1"/>
  <c r="H63" i="1"/>
  <c r="H61" i="1"/>
  <c r="H59" i="1"/>
  <c r="H56" i="1"/>
  <c r="H53" i="1"/>
  <c r="H51" i="1"/>
  <c r="H49" i="1"/>
  <c r="H47" i="1"/>
  <c r="H45" i="1"/>
  <c r="H43" i="1"/>
  <c r="H41" i="1"/>
  <c r="H39" i="1"/>
  <c r="H37" i="1"/>
  <c r="H35" i="1"/>
  <c r="H33" i="1"/>
  <c r="H31" i="1"/>
  <c r="H29" i="1"/>
  <c r="H27" i="1"/>
  <c r="H25" i="1"/>
  <c r="H23" i="1"/>
  <c r="F4" i="4" l="1"/>
  <c r="E8" i="5" s="1"/>
  <c r="D75" i="2" s="1"/>
  <c r="E75" i="2" s="1"/>
  <c r="F75" i="2" s="1"/>
  <c r="F4" i="3"/>
  <c r="E6" i="5" s="1"/>
  <c r="H69" i="1"/>
  <c r="D41" i="2" s="1"/>
  <c r="H11" i="1"/>
  <c r="H13" i="1"/>
  <c r="H9" i="1"/>
  <c r="H7" i="1"/>
  <c r="H5" i="1"/>
  <c r="H353" i="1"/>
  <c r="H324" i="1"/>
  <c r="H293" i="1"/>
  <c r="D65" i="2" s="1"/>
  <c r="H271" i="1"/>
  <c r="H252" i="1"/>
  <c r="H238" i="1"/>
  <c r="D57" i="2" s="1"/>
  <c r="H207" i="1"/>
  <c r="H191" i="1"/>
  <c r="D53" i="2" s="1"/>
  <c r="H176" i="1"/>
  <c r="D49" i="2" s="1"/>
  <c r="H168" i="1"/>
  <c r="D47" i="2" s="1"/>
  <c r="H122" i="1"/>
  <c r="H94" i="1"/>
  <c r="D43" i="2" s="1"/>
  <c r="D73" i="2" l="1"/>
  <c r="E14" i="5"/>
  <c r="E16" i="5" s="1"/>
  <c r="E18" i="5" s="1"/>
  <c r="H354" i="1"/>
  <c r="D69" i="2"/>
  <c r="H208" i="1"/>
  <c r="D55" i="2"/>
  <c r="H253" i="1"/>
  <c r="D59" i="2"/>
  <c r="H272" i="1"/>
  <c r="E63" i="2" s="1"/>
  <c r="D63" i="2"/>
  <c r="H123" i="1"/>
  <c r="D45" i="2"/>
  <c r="D39" i="2" s="1"/>
  <c r="H325" i="1"/>
  <c r="D67" i="2"/>
  <c r="H294" i="1"/>
  <c r="H239" i="1"/>
  <c r="H169" i="1"/>
  <c r="H95" i="1"/>
  <c r="H70" i="1"/>
  <c r="H16" i="1"/>
  <c r="D37" i="2" s="1"/>
  <c r="E73" i="2" l="1"/>
  <c r="E71" i="2" s="1"/>
  <c r="D71" i="2"/>
  <c r="H355" i="1"/>
  <c r="F69" i="2" s="1"/>
  <c r="E69" i="2"/>
  <c r="H273" i="1"/>
  <c r="F63" i="2" s="1"/>
  <c r="D51" i="2"/>
  <c r="D61" i="2"/>
  <c r="H326" i="1"/>
  <c r="F67" i="2" s="1"/>
  <c r="E67" i="2"/>
  <c r="H240" i="1"/>
  <c r="F57" i="2" s="1"/>
  <c r="E57" i="2"/>
  <c r="H209" i="1"/>
  <c r="F55" i="2" s="1"/>
  <c r="E55" i="2"/>
  <c r="H295" i="1"/>
  <c r="F65" i="2" s="1"/>
  <c r="E65" i="2"/>
  <c r="H124" i="1"/>
  <c r="F45" i="2" s="1"/>
  <c r="E45" i="2"/>
  <c r="H170" i="1"/>
  <c r="F47" i="2" s="1"/>
  <c r="E47" i="2"/>
  <c r="H71" i="1"/>
  <c r="F41" i="2" s="1"/>
  <c r="E41" i="2"/>
  <c r="H96" i="1"/>
  <c r="F43" i="2" s="1"/>
  <c r="E43" i="2"/>
  <c r="H254" i="1"/>
  <c r="F59" i="2" s="1"/>
  <c r="E59" i="2"/>
  <c r="H177" i="1"/>
  <c r="H17" i="1"/>
  <c r="F73" i="2" l="1"/>
  <c r="F71" i="2" s="1"/>
  <c r="D35" i="2"/>
  <c r="F14" i="2" s="1"/>
  <c r="F61" i="2"/>
  <c r="E61" i="2"/>
  <c r="H18" i="1"/>
  <c r="F37" i="2" s="1"/>
  <c r="E37" i="2"/>
  <c r="H178" i="1"/>
  <c r="F49" i="2" s="1"/>
  <c r="F39" i="2" s="1"/>
  <c r="E49" i="2"/>
  <c r="E39" i="2" s="1"/>
  <c r="H192" i="1"/>
  <c r="F15" i="2" l="1"/>
  <c r="F16" i="2" s="1"/>
  <c r="F18" i="2" s="1"/>
  <c r="H193" i="1"/>
  <c r="F53" i="2" s="1"/>
  <c r="F51" i="2" s="1"/>
  <c r="F35" i="2" s="1"/>
  <c r="E53" i="2"/>
  <c r="E51" i="2" s="1"/>
  <c r="F19" i="2" l="1"/>
  <c r="F20" i="2" s="1"/>
  <c r="E35" i="2"/>
</calcChain>
</file>

<file path=xl/sharedStrings.xml><?xml version="1.0" encoding="utf-8"?>
<sst xmlns="http://schemas.openxmlformats.org/spreadsheetml/2006/main" count="857" uniqueCount="441">
  <si>
    <t>Cena brez DDV:</t>
  </si>
  <si>
    <t>od tega DDV:</t>
  </si>
  <si>
    <t>Cena z DDV:</t>
  </si>
  <si>
    <t>Popust:</t>
  </si>
  <si>
    <t xml:space="preserve">Datum: </t>
  </si>
  <si>
    <t>Projektant:</t>
  </si>
  <si>
    <t>(podpis in pečat)</t>
  </si>
  <si>
    <t>REKAPITULACIJA STROŠKOV</t>
  </si>
  <si>
    <t>Cena brez DDV</t>
  </si>
  <si>
    <t>DDV</t>
  </si>
  <si>
    <t>Cena z DDV</t>
  </si>
  <si>
    <t>(EUR)</t>
  </si>
  <si>
    <t>Priprava gradbišča, nadzor, projektna dokumentacija</t>
  </si>
  <si>
    <t>Cestno telo z opremo</t>
  </si>
  <si>
    <t>Preddela</t>
  </si>
  <si>
    <t>Zemeljska dela</t>
  </si>
  <si>
    <t>Ustroj</t>
  </si>
  <si>
    <t>Prometna oprema</t>
  </si>
  <si>
    <t>Avtobusna čakalnica</t>
  </si>
  <si>
    <t>Meteorna kanalizacija</t>
  </si>
  <si>
    <t>Kanalizacija</t>
  </si>
  <si>
    <t>Zaključna dela</t>
  </si>
  <si>
    <t>Podporni AB zid</t>
  </si>
  <si>
    <t>Gradbena in obrtniška dela</t>
  </si>
  <si>
    <t>Ekološki otok</t>
  </si>
  <si>
    <t>Nivo 1</t>
  </si>
  <si>
    <t>Nivo 2</t>
  </si>
  <si>
    <t>Postavka</t>
  </si>
  <si>
    <t>Normativ</t>
  </si>
  <si>
    <t>Količina</t>
  </si>
  <si>
    <t>Cena / EM brez DDV</t>
  </si>
  <si>
    <t>Znesek brez DDV</t>
  </si>
  <si>
    <t>N 1 1 102</t>
  </si>
  <si>
    <t>KOS</t>
  </si>
  <si>
    <t>S 7 9 311</t>
  </si>
  <si>
    <t>URA</t>
  </si>
  <si>
    <t>N 1 1 157</t>
  </si>
  <si>
    <t>S 7 9 351</t>
  </si>
  <si>
    <t>Geotehnični nadzor .................</t>
  </si>
  <si>
    <t>S 7 9 514</t>
  </si>
  <si>
    <t>Izdelava projektne dokumentacije za projekt izvedenih del (PID)</t>
  </si>
  <si>
    <t>Skupaj</t>
  </si>
  <si>
    <t xml:space="preserve"> DDV:</t>
  </si>
  <si>
    <t>Nivo 3</t>
  </si>
  <si>
    <t>S 1 1 122</t>
  </si>
  <si>
    <t>KM</t>
  </si>
  <si>
    <t>Obnova in zavarovanje zakoličbe osi trase ostale javne ceste v gričevnatem terenu</t>
  </si>
  <si>
    <t>S 1 1 222</t>
  </si>
  <si>
    <t>Postavitev in zavarovanje prečnega profila ostale javne ceste v gričevnatem terenu</t>
  </si>
  <si>
    <t>S 1 1 132</t>
  </si>
  <si>
    <t>Obnova in zavarovanje zakoličbe trase komunalnih vodov v gričevnatem terenu</t>
  </si>
  <si>
    <t>S 1 1 323</t>
  </si>
  <si>
    <t>Določitev in preverjanje položajev, višin in smeri pri gradnji objekta s površino nad 500 m2</t>
  </si>
  <si>
    <t>S 1 2 122</t>
  </si>
  <si>
    <t>M2</t>
  </si>
  <si>
    <t>Odstranitev grmovja na gosto porasli površini (nad 50 % pokritega tlorisa) - strojno</t>
  </si>
  <si>
    <t>S 1 2 151</t>
  </si>
  <si>
    <t>Posek in odstranitev drevesa z deblom premera 11 do 30 cm ter odstranitev vej</t>
  </si>
  <si>
    <t>S 1 2 152</t>
  </si>
  <si>
    <t>Posek in odstranitev drevesa z deblom premera 31 do 50 cm ter odstranitev vej</t>
  </si>
  <si>
    <t>S 1 2 163</t>
  </si>
  <si>
    <t>Odstranitev panja s premerom 11 do 30 cm z odvozom na deponijo na razdaljo nad 1000 m</t>
  </si>
  <si>
    <t>S 1 2 166</t>
  </si>
  <si>
    <t>Odstranitev panja s premerom 31 do 50 cm z odvozom na deponijo na razdaljo nad 1000 m</t>
  </si>
  <si>
    <t>S 1 2 321</t>
  </si>
  <si>
    <t>Porušitev in odstranitev asfaltne plasti v debelini do 5 cm</t>
  </si>
  <si>
    <t>S 1 2 323</t>
  </si>
  <si>
    <t>Porušitev in odstranitev asfaltne plasti v debelini nad 10 cm</t>
  </si>
  <si>
    <t>S 1 2 372</t>
  </si>
  <si>
    <t>Rezkanje in odvoz asfaltne krovne plasti v debelini 4 do 7 cm</t>
  </si>
  <si>
    <t>S 1 2 382</t>
  </si>
  <si>
    <t>M1</t>
  </si>
  <si>
    <t>Rezanje asfaltne plasti s talno diamantno žago, debele 6 do 10 cm</t>
  </si>
  <si>
    <t>S 1 2 383</t>
  </si>
  <si>
    <t>Rezanje asfaltne plasti s talno diamantno žago, debele 11 do 15 cm</t>
  </si>
  <si>
    <t>S 1 2 391</t>
  </si>
  <si>
    <t>Porušitev in odstranitev robnika iz cementnega betona</t>
  </si>
  <si>
    <t>S 1 2 497</t>
  </si>
  <si>
    <t>M3</t>
  </si>
  <si>
    <t>Porušitev in odstranitev elementa (temelj, stena, plošča) iz cementnega betona</t>
  </si>
  <si>
    <t>Betonski podstavek zabojnika za odpadke, vključno s kovinsko ograjico</t>
  </si>
  <si>
    <t>S 1 2 495</t>
  </si>
  <si>
    <t>Porušitev in odstranitev cementnega betona</t>
  </si>
  <si>
    <t>vozišče, koritnica</t>
  </si>
  <si>
    <t>S 1 2 211</t>
  </si>
  <si>
    <t>Demontaža prometnega znaka na enem podstavku</t>
  </si>
  <si>
    <t>S 1 2 212</t>
  </si>
  <si>
    <t>Demontaža prometnega znaka na dveh podstavkih</t>
  </si>
  <si>
    <t>S 1 2 291</t>
  </si>
  <si>
    <t>Porušitev in odstranitev ograje iz žične mreže</t>
  </si>
  <si>
    <t>N 1 1 150</t>
  </si>
  <si>
    <t>Nalaganje, odvoz in odlaganje odpadnega asfalta na komunalno deponijo, vključno s plačilom vseh taks</t>
  </si>
  <si>
    <t>N 1 1 151</t>
  </si>
  <si>
    <t>Odvoz in odlaganje odpadnega materiala na deponijo, vključno s plačilom vseh taks</t>
  </si>
  <si>
    <t>S 2 1 114</t>
  </si>
  <si>
    <t>Površinski izkop plodne zemljine - 1. kategorije - strojno z nakladanjem</t>
  </si>
  <si>
    <t>S 2 1 234</t>
  </si>
  <si>
    <t>Široki izkop zrnate kamnine - 3. kategorije - strojno z nakladanjem</t>
  </si>
  <si>
    <t>V bližini obstoječih komunalnih vodov - ročno</t>
  </si>
  <si>
    <t>S 2 1 243</t>
  </si>
  <si>
    <t>Široki izkop mehke kamnine - 4. kategorije z nakladanjem</t>
  </si>
  <si>
    <t>S 2 1 253</t>
  </si>
  <si>
    <t>Široki izkop trde kamnine - 5. kategorije z nakladanjem</t>
  </si>
  <si>
    <t>S 2 2 115</t>
  </si>
  <si>
    <t>Ureditev planuma temeljnih tal trde kamnine - 5. kategorije</t>
  </si>
  <si>
    <t>S 2 4 113</t>
  </si>
  <si>
    <t>Vgraditev nasipa iz mehke kamnine - 4. kategorije</t>
  </si>
  <si>
    <t>S 2 5 132</t>
  </si>
  <si>
    <t>Humuziranje zelenice brez valjanja, v debelini do 15 cm - strojno</t>
  </si>
  <si>
    <t>S 2 5 151</t>
  </si>
  <si>
    <t>Doplačilo za zatravitev s semenom</t>
  </si>
  <si>
    <t>N 1 1 177</t>
  </si>
  <si>
    <t>Ravnanje in utrjevanje obstoječe nevezane nosilne plasti zrnatega drobljenca</t>
  </si>
  <si>
    <t>S 3 1 132</t>
  </si>
  <si>
    <t>Izdelava nevezane nosilne plasti enakomerno zrnatega drobljenca iz kamnine v debelini 21 do 30 cm</t>
  </si>
  <si>
    <t>S 3 1 133</t>
  </si>
  <si>
    <t>Izdelava nevezane nosilne plasti enakomerno zrnatega drobljenca iz kamnine v debelini 31 do 40 cm</t>
  </si>
  <si>
    <t>S 3 1 563</t>
  </si>
  <si>
    <t>Izdelava nosilne plasti bituminizirane zmesi AC 22 base B 70/100 A3 v debelini 7 cm</t>
  </si>
  <si>
    <t>S 3 2 254</t>
  </si>
  <si>
    <t>Izdelava obrabne in zaporne plasti bituminizirane zmesi AC 8 surf B 70/100 A5 v debelini 4 cm</t>
  </si>
  <si>
    <t>S 3 2 272</t>
  </si>
  <si>
    <t>Izdelava obrabne in zaporne plasti bituminizirane zmesi AC 11 surf B 50/70 A3 v debelini 3,5 cm</t>
  </si>
  <si>
    <t>S 3 5 214</t>
  </si>
  <si>
    <t>Dobava in vgraditev predfabriciranega dvignjenega robnika iz cementnega betona  s prerezom 15/25 cm</t>
  </si>
  <si>
    <t>S 3 5 275</t>
  </si>
  <si>
    <t>Dobava in vgraditev dvignjenega vtočnega robnika s prerezom 15/25 cm iz cementnega betona</t>
  </si>
  <si>
    <t>S 3 5 235</t>
  </si>
  <si>
    <t>Dobava in vgraditev predfabriciranega pogreznjenega robnika iz cementnega betona  s prerezom 15/25 cm</t>
  </si>
  <si>
    <t>S 3 5 232</t>
  </si>
  <si>
    <t>Dobava in vgraditev predfabriciranega pogreznjenega robnika iz cementnega betona  s prerezom 10/20 cm</t>
  </si>
  <si>
    <t>N 1 1 170</t>
  </si>
  <si>
    <t>S 6 1 122</t>
  </si>
  <si>
    <t>Izdelava temelja iz cementnega betona C 12/15, globine 80 cm, premera 30 cm</t>
  </si>
  <si>
    <t>S 6 1 214</t>
  </si>
  <si>
    <t>Dobava in vgraditev stebrička za prometni znak iz vroče cinkane jeklene cevi s premerom 64 mm, dolge 2000 mm</t>
  </si>
  <si>
    <t>S 6 1 216</t>
  </si>
  <si>
    <t>Dobava in vgraditev stebrička za prometni znak iz vroče cinkane jeklene cevi s premerom 64 mm, dolge 3000 mm</t>
  </si>
  <si>
    <t>S 6 1 217</t>
  </si>
  <si>
    <t>Dobava in vgraditev stebrička za prometni znak iz vroče cinkane jeklene cevi s premerom 64 mm, dolge 3500 mm</t>
  </si>
  <si>
    <t>S 6 1 412</t>
  </si>
  <si>
    <t>S 6 1 411</t>
  </si>
  <si>
    <t>N 1 1 132</t>
  </si>
  <si>
    <t>S 6 1 716</t>
  </si>
  <si>
    <t>N 1 1 176</t>
  </si>
  <si>
    <t>S 6 2 122</t>
  </si>
  <si>
    <t>S 6 2 168</t>
  </si>
  <si>
    <t>S 6 2 163</t>
  </si>
  <si>
    <t>N 1 1 178</t>
  </si>
  <si>
    <t>S 6 2 224</t>
  </si>
  <si>
    <t>N 1 1 165</t>
  </si>
  <si>
    <t>S 1 1 232</t>
  </si>
  <si>
    <t>Postavitev in zavarovanje prečnega profila za komunalne vode v gričevnatem terenu</t>
  </si>
  <si>
    <t>N 1 1 166</t>
  </si>
  <si>
    <t>Čiščenje obstoječih objektov meteorne kanalizacije</t>
  </si>
  <si>
    <t>S 2 1 325</t>
  </si>
  <si>
    <t>S 2 1 326</t>
  </si>
  <si>
    <t>S 2 4 215</t>
  </si>
  <si>
    <t>S 4 2 114</t>
  </si>
  <si>
    <t xml:space="preserve">Izdelava vzdolžne in prečne drenaže, globoke do 1,0 m, na planumu izkopa, z gibljivimi plastičnimi cevmi premera 15
cm
</t>
  </si>
  <si>
    <t>vključno s spojnim materialom in priključitvijo na jaške ter obetoniranjem po detajlu</t>
  </si>
  <si>
    <t>S 4 3 233</t>
  </si>
  <si>
    <t xml:space="preserve">Izdelava kanalizacije iz cevi iz polivinilklorida, vključno s podložno plastjo iz cementnega betona, premera 25 cm, v
globini do 1,0 m
</t>
  </si>
  <si>
    <t>Vključno s spojnim materialom ter priključitvijo na jaške ter obetoniranjem po detajlu</t>
  </si>
  <si>
    <t>S 4 3 511</t>
  </si>
  <si>
    <t>Doplačilo za izdelavo kanalizacije v globini 1,1 do 2 m s cevmi premera do 30 cm</t>
  </si>
  <si>
    <t>S 4 4 343</t>
  </si>
  <si>
    <t>Izdelava jaška iz polietilena, krožnega prereza s premerom 60 cm, globokega 1,5 do 2,0 m</t>
  </si>
  <si>
    <t>S 4 4 382</t>
  </si>
  <si>
    <t>Izdelava jaška iz polietilena, krožnega prereza s premerom 100 cm, globokega 1,0 do 1,5 m</t>
  </si>
  <si>
    <t>S 4 4 394</t>
  </si>
  <si>
    <t>Izdelava jaška iz polietilena, krožnega prereza s premerom 120 cm, globokega 2,0 do 2,5 m</t>
  </si>
  <si>
    <t>S 4 4 972</t>
  </si>
  <si>
    <t>Dobava in vgraditev pokrova iz duktilne litine z nosilnostjo 400 kN, krožnega prereza s premerom 600 mm</t>
  </si>
  <si>
    <t>S 4 4 963</t>
  </si>
  <si>
    <t>Dobava in vgraditev pokrova iz duktilne litine z nosilnostjo 250 kN, krožnega prereza s premerom ..... mm</t>
  </si>
  <si>
    <t>premer 800 mm</t>
  </si>
  <si>
    <t>N 1 1 171</t>
  </si>
  <si>
    <t>Izvedba križanj po detajlu z vsemi potrebnimi deli in materialom</t>
  </si>
  <si>
    <t>N 1 1 172</t>
  </si>
  <si>
    <t>Izvedba priključitve na obstoječo kanalizacijo</t>
  </si>
  <si>
    <t>N 1 1 174</t>
  </si>
  <si>
    <t xml:space="preserve">Prestavitev meteornega prepusta zaledne vode, vključno z rušitvijo, izkopom, vgradnjo novega jaška iz polietilena
krožnega prereza s premerom 100 cm, podaljšanjem prepustne cevi in zasutjem.
</t>
  </si>
  <si>
    <t>S 4 3 831</t>
  </si>
  <si>
    <t>Preskus tesnosti cevi premera do 20 cm</t>
  </si>
  <si>
    <t>S 4 3 832</t>
  </si>
  <si>
    <t>Preskus tesnosti cevi premera 21 do 50 cm</t>
  </si>
  <si>
    <t>S 4 3 841</t>
  </si>
  <si>
    <t>Pregled vgrajenih cevi s TV kamero</t>
  </si>
  <si>
    <t>S 1 2 475</t>
  </si>
  <si>
    <t>Porušitev in odstranitev zidu iz kamna v cementni malti</t>
  </si>
  <si>
    <t>S 2 1 224</t>
  </si>
  <si>
    <t>Široki izkop vezljive zemljine - 3. kategorije - strojno z nakladanjem</t>
  </si>
  <si>
    <t>S 2 2 112</t>
  </si>
  <si>
    <t>Ureditev planuma temeljnih tal vezljive zemljine - 3. kategorije</t>
  </si>
  <si>
    <t>S 5 1 211</t>
  </si>
  <si>
    <t>Izdelava podprtega opaža za ravne temelje</t>
  </si>
  <si>
    <t>vključno z razopažanjem in čiščenjem opažnih elementov</t>
  </si>
  <si>
    <t>S 5 1 331</t>
  </si>
  <si>
    <t>Izdelava dvostranskega vezanega opaža za raven zid, visok do 2 m</t>
  </si>
  <si>
    <t xml:space="preserve">vključno z razopažanjem in čiščenjem opažnih elementov, vgradnjo trikotnih letvic 3x3 cm na robovih zidu in na mestih
navideznih dilatacij
</t>
  </si>
  <si>
    <t>S 5 2 221</t>
  </si>
  <si>
    <t>KG</t>
  </si>
  <si>
    <t xml:space="preserve">Dobava in postavitev rebrastih žic iz visokovrednega naravno trdega jekla B St 500 S s premerom do 12 mm, za
enostavno ojačitev
</t>
  </si>
  <si>
    <t>S 5 2 313</t>
  </si>
  <si>
    <t>Dobava in postavitev mreže iz vlečene jeklene žice B500A, s premerom &gt; od 4 in &lt; od 12 mm, masa 3,1 do 4 kg/m2</t>
  </si>
  <si>
    <t>S 5 3 116</t>
  </si>
  <si>
    <t>Dobava in vgraditev cementnega betona C12/15 v prerez do 0,15 m3/m2-m1</t>
  </si>
  <si>
    <t>podložni beton AB zidu</t>
  </si>
  <si>
    <t>S 5 3 133</t>
  </si>
  <si>
    <t>Dobava in vgraditev cementnega betona C25/30 v prerez 0,31 do 0,50 m3/m2-m1</t>
  </si>
  <si>
    <t>XC2, PV-I v temelj AB zidu</t>
  </si>
  <si>
    <t>S 5 3 137</t>
  </si>
  <si>
    <t>Dobava in vgraditev cementnega betona C30/37 v prerez od 0,16 do 0,30 m3/m2-m1</t>
  </si>
  <si>
    <t>XC4, XF1, PV II v AB zid</t>
  </si>
  <si>
    <t>S 4 2 441</t>
  </si>
  <si>
    <t>Izdelava izcednice (barbakane) iz trde plastične cevi, premera 5 cm, dolžine do 50 cm</t>
  </si>
  <si>
    <t>S 5 9 946</t>
  </si>
  <si>
    <t>Izdelava dilatacijske rege............. po načrtu</t>
  </si>
  <si>
    <t>N 1 1 173</t>
  </si>
  <si>
    <t xml:space="preserve">Dobava in montaža panelne ograje, paneli dimenzije2500x1230mm, vključno s stebrički dim.60x60mm in peto za
pritrditev na AB zid
</t>
  </si>
  <si>
    <t>S 2 4 112</t>
  </si>
  <si>
    <t>Vgraditev nasipa iz zrnate kamnine - 3. kategorije</t>
  </si>
  <si>
    <t>S 2 5 136</t>
  </si>
  <si>
    <t>Humuziranje zelenice brez valjanja, v debelini nad 15 cm - ročno</t>
  </si>
  <si>
    <t>S 5 3 141</t>
  </si>
  <si>
    <t>Dobava in vgraditev cementnega betona C35/45 v prerez do 0,15 m3/m2-m1</t>
  </si>
  <si>
    <t>XD3, PV-III AB plošča</t>
  </si>
  <si>
    <t>Enota</t>
  </si>
  <si>
    <t>1.1</t>
  </si>
  <si>
    <t>1.5</t>
  </si>
  <si>
    <t>1.2</t>
  </si>
  <si>
    <t>1.2.1</t>
  </si>
  <si>
    <t>1.2.2</t>
  </si>
  <si>
    <t>1.2.3</t>
  </si>
  <si>
    <t>1.2.4</t>
  </si>
  <si>
    <t>1.2.5</t>
  </si>
  <si>
    <t>1.3</t>
  </si>
  <si>
    <t>1.3.1</t>
  </si>
  <si>
    <t>1.3.2</t>
  </si>
  <si>
    <t>1.3.3</t>
  </si>
  <si>
    <t>1.3.4</t>
  </si>
  <si>
    <t>1.4</t>
  </si>
  <si>
    <t>1.4.1</t>
  </si>
  <si>
    <t>1.4.2</t>
  </si>
  <si>
    <t>1.4.3</t>
  </si>
  <si>
    <t>30/19-1</t>
  </si>
  <si>
    <t>Projektantski nadzor. Vrednost postavke je že fiksno določena v PIS-u in jo ponudnik ne more/ne sme spreminjati. Obračun projektantskega nadzora se bo izvedel po dokazljivih dejanskih stroških na podlagi računa izvajalca projektantskega nadzora.</t>
  </si>
  <si>
    <t>Priprava in organizacija gradbišča; izdelava varnostnega načrta, izdelava varnostnega načrta organizacije gradbišča v skladu z varnostnim načrtom; ureditev gradbišča v skladu z načrtom (po končanih delih se teren vzpostavi v prvotno stanje); najem tabel in semaforjev za časa gradnje, za označitev gradbišča, na katerem so navedeni vsi udeleženci pri graditvi objekta, imena, priimki, nazivi, in funkcija odgovornih oseb ter ostali podatki</t>
  </si>
  <si>
    <t>Izdelava elaborata začasne prometne ureditve za čas gradnje. Dobava/najem vse potrebne začasne prometne signalizacije, postavitev, vzdrževanje v skladu z elaboratom začasne prometne ureditve. Po končanih delih mora biti vzpostavljeno prvotno stanje oz. stanje v skladu s projektno dokumentacijo.</t>
  </si>
  <si>
    <t>Prilagoditev obstoječih pokrovov jaškov in cestnih kap vodovoda novi niveleti, skupaj z vsemi potrebnimi deli in
materialom</t>
  </si>
  <si>
    <t>Dobava in pritrditev trikotnega prometnega znaka, podloga iz vroče cinkane jeklene pločevine, znak z odsevno folijo 1. vrste, dolžina stranice a = 900 mm</t>
  </si>
  <si>
    <t>Dobava in pritrditev trikotnega prometnega znaka, podloga iz vroče cinkane jeklene pločevine, znak z odsevno folijo 1. vrste, dolžina stranice a = 600 mm</t>
  </si>
  <si>
    <t>Dobava in pritrditev pravokotnega prometnega znaka, podloga iz vroče cinkane jeklene pločevine, znak z odsevno folijo 1. vrste, dolžina stranice a = 500x500 mm</t>
  </si>
  <si>
    <t>Dobava in pritrditev prometnega znaka, podloga iz vroče cinkane jeklene pločevine, znak z ............ barvo-folijo .......
vrste, velikost 1,01 do 2,00 m2</t>
  </si>
  <si>
    <t>Dobava in vgradnja fizične ovire - prometnega stebrička svetle višine 80 cm nad terenom iz pocinkanega jekla, barvan v temno sivo mat barvo in oblepljen z rdečo odsevno foljo s stopnjo retroreflekcije RA2, vključno s temeljenjem in vsem pritrdilnim materialom</t>
  </si>
  <si>
    <t>Izdelava tankoslojne vzdolžne označbe na vozišču z enokomponentno belo barvo, vključno 250 g/m2 posipa z drobci / kroglicami stekla, strojno, debelina plasti suhe snovi 250 mikrometra, širina črte 12 cm</t>
  </si>
  <si>
    <t>Izdelava tankoslojne prečne in ostalih označb na vozišču z enokomponentno belo barvo, vključno 250 g/m2 posipa z drobci / kroglicami stekla, strojno, debelina plasti suhe snovi 250 mikrometra, površina označbe nad 1,5 m2</t>
  </si>
  <si>
    <t>Izdelava tankoslojne prečne in ostalih označb na vozišču z enokomponentno belo barvo, vključno 250 g/m2 posipa z drobci / kroglicami stekla, strojno, debelina plasti suhe snovi 250 mikrometra, širina črte 50 cm</t>
  </si>
  <si>
    <t>Izdelava tankoslojne vzdolžne označbe na vozišču z enokomponentno rumeno barvo, vključno 250 g/m2 posipa z
drobci / kroglicami stekla, strojno, debelina plasti suhe snovi 250 mikrometra, širina prekinjene črte 30 cm</t>
  </si>
  <si>
    <t>Izdelava tankoslojne prečne in ostalih označb na vozišču z enokomponentno rumeno barvo, vključno 250 g/m2 posipa z drobci / kroglicami stekla, strojno, debelina plasti suhe snovi 200 mikrometra, površina označbe nad 1,5 m2</t>
  </si>
  <si>
    <t>Dobava in postavitev dvomodulne montažne konstrukcije; dolžine 3,06 m in širine 1,67 m, iz varnostnega stekla in Al-konzole za pritrditev stekla. Kritina iz PPC materiala, klop iz lesa. Z vsemi potrebnimi deli in materialom. Vključuje tudi tablo z imenom postajališča, vitrino za vozni red ter koš za smeti. Pred oddajo ponudbe mora izbrano nadstrešnico potrditi investitor!</t>
  </si>
  <si>
    <t>Izkop mehke kamnine - 4. kategorije za temelje, kanalske rove, prepuste, jaške in drenaže, širine do 1,0 m in globine 1,1 do 2,0 m</t>
  </si>
  <si>
    <t>Izkop trde kamnine - 5. kategorije za temelje, kanalske rove, prepuste, jaške in drenaže, širine do 1,0 m in globine 1,1 do 2,0 m</t>
  </si>
  <si>
    <t>Zasip z mehko kamnino - 4. kategorije z dobavo iz kamnoloma</t>
  </si>
  <si>
    <t>Vključno z geodetskim načrtom izvedenega stanja objekta po končanih delih za potrebe izvedbe PID + elaborati za vpis v uradne evidence.</t>
  </si>
  <si>
    <t>Obnova in zavarovanje zakoličbe trase komunalnih vodov v gričevnatem terenu obstoječe trase</t>
  </si>
  <si>
    <t>1. CR GRADBENI DEL – CR KABELSKA KANALIZACIJA (dobava in montaža)</t>
  </si>
  <si>
    <t>JR GRADBENI DEL - KABELSKA KANALIZACIJA SKUPAJ:</t>
  </si>
  <si>
    <t xml:space="preserve">Dobava in montaža materiala, preizkušanje in spuščanje v pogon komplet z vsem potrebnim materialom. 
</t>
  </si>
  <si>
    <t>št.</t>
  </si>
  <si>
    <t>artikel</t>
  </si>
  <si>
    <t>enota</t>
  </si>
  <si>
    <t>količina</t>
  </si>
  <si>
    <t>cena / kos</t>
  </si>
  <si>
    <t>količina * cena</t>
  </si>
  <si>
    <t>Strojni in deloma ročni izkop kabelskega kanala za JRi (1x SF cev fi=110mm) v  pločniku, zelenici, cestišču - dimenzije od 0.4x0,8m globine do 0.4x1.3m globine (teren IV - V. kat)</t>
  </si>
  <si>
    <t>m3</t>
  </si>
  <si>
    <t xml:space="preserve">Zasip jarka širine 0,4m v višini 0,7m s tamponskim materialom komplet z nabijanjem v plasteh debeline 10cm do ustrezne zbitosti  - izmera v zbitem stanju
</t>
  </si>
  <si>
    <t xml:space="preserve">Priprava posteljice iz peska granulacije 3-7mm (10cm) v jarku širine 0,4m ter delnim zasipom iz peska (20cm) komplet z nabijanjem v plasteh
</t>
  </si>
  <si>
    <t>Rezanje asfalta, odstranjevanje ruševin in odvoz v deponijo vključno s plačilom komunalne takse.</t>
  </si>
  <si>
    <t>m2</t>
  </si>
  <si>
    <t>Asfaltiranje cestišča</t>
  </si>
  <si>
    <t xml:space="preserve">Beton MB 15 za obbetoniranje cevi pod cestiščem
</t>
  </si>
  <si>
    <t xml:space="preserve">Odvoz odvečnega materijala
</t>
  </si>
  <si>
    <t xml:space="preserve">Dobava, polaganje in spajanje kabelske kanalizacije za priklop CR svetilk 
- 1 x Stigmaflex cev prereza fi=110 mm,  do posamezne svetilke 
</t>
  </si>
  <si>
    <t>m</t>
  </si>
  <si>
    <t xml:space="preserve">Izkop in komplet izdelava tipskega betonskega jaška fi=80cm, l=1m, LTŽ pokrov 600x600mm IMP (teški promet)
</t>
  </si>
  <si>
    <t>kos</t>
  </si>
  <si>
    <t xml:space="preserve">Kandelaber (pasivno varnimi stebr po slovenskem standardu SIST EN40 in SIST EN12767; Npr. ZIPpole cestni drog ZP 1,5-8 m) h=9 m od tal (za cono vetra C) – prilagojen za natik svetilke pod kotom 0°, opremljen z priključno ploščico PVE-5 z 6A varovalko. Ožičen in postavljen v projektiran temelj 
</t>
  </si>
  <si>
    <t xml:space="preserve">Dobava in vgradnja TIPSKEGA betonskega temelja JADRANKA  velikosti 100/100/100cm z vertikalno cevjo za vsaditev kandelabra, injaškom 40x40cm
</t>
  </si>
  <si>
    <t xml:space="preserve">Postavitev kandelabra, montaža svetilke, nastavitev smeri osvetlitve, komplet z uporabo dvigala
</t>
  </si>
  <si>
    <t xml:space="preserve">PVC opozorilni trak
</t>
  </si>
  <si>
    <t xml:space="preserve">Plastični ščitnik
</t>
  </si>
  <si>
    <t xml:space="preserve">Valjanec Fe Zn 25x4 mm in priklop na ozemljitev,  ter na vse kandelabre JR
</t>
  </si>
  <si>
    <t xml:space="preserve">Zakoličba nove trase CR kabelske kanalizacije
</t>
  </si>
  <si>
    <t xml:space="preserve">Izvedba križanj 
</t>
  </si>
  <si>
    <t>kpl</t>
  </si>
  <si>
    <t xml:space="preserve">Rušenje in odstranitev  tipskega armirano betonskega temelja  za betonskiu drog, ter odvoz v deponijo, vključno s plačilom komunalne takse. </t>
  </si>
  <si>
    <t xml:space="preserve">Demontaža obstoječih betonskig drogov - nosilcev CR svetik na projektirani trasi, komplet z vsemi potrebnimi deli. Ob demontaži kandelabrov se izvede tudi rušenje in odstranitev obstoječih temeljev, ter odvoz v deponijo, vključno s plačilom komunalne takse. 
</t>
  </si>
  <si>
    <t xml:space="preserve">Nepredvidena dela z vpisom v gradbeni dnevnik
</t>
  </si>
  <si>
    <t>ur</t>
  </si>
  <si>
    <t xml:space="preserve">Projektantski nadzor
</t>
  </si>
  <si>
    <t xml:space="preserve">Stroški nadzora Elektro (ocenjeno)
</t>
  </si>
  <si>
    <t>0.1</t>
  </si>
  <si>
    <t xml:space="preserve">Zarisovanje, pregled, priklopi, instalacijske meritve, spuščanje v pogon in nepredvidena dela
</t>
  </si>
  <si>
    <t>0.2</t>
  </si>
  <si>
    <t xml:space="preserve">Drobni montažni material, transport in manipulacijski stroški
</t>
  </si>
  <si>
    <t xml:space="preserve">Odklop in demontaža obstoječih CR svetik na projektirani trasi, ki ne ustrezajo uredbi, komplet z vsemi potrebnimi deli. Ob demontaži svetilk, se sijalke ločijo od ostalega materiala, sijalke je potrebno odlagati na deponijo za nevarne odpadke ločeno od drugih odpadkov, vključno s plačilom komualne takse!
</t>
  </si>
  <si>
    <t xml:space="preserve">Odklop in demontaža napajalno krmilnega samonosnega kabelskega snopa 4x18mm2  in kabla za priključitev svetilk, ter odvoz v deponijo, vključno s plačilom komunalne takse. 
</t>
  </si>
  <si>
    <r>
      <rPr>
        <sz val="8"/>
        <color indexed="8"/>
        <rFont val="Tahoma"/>
      </rPr>
      <t xml:space="preserve">LED cestna svetilka za osvetljevanje cestnih površin
</t>
    </r>
    <r>
      <rPr>
        <sz val="8"/>
        <color indexed="8"/>
        <rFont val="Tahoma"/>
      </rPr>
      <t xml:space="preserve">Ohišje iz aluminija (tlačna litina); siva barva
</t>
    </r>
    <r>
      <rPr>
        <sz val="8"/>
        <color indexed="8"/>
        <rFont val="Tahoma"/>
      </rPr>
      <t xml:space="preserve">Svetlobni vir: 32 visoko-učinkovitih LED diod, barva LED 3000K
</t>
    </r>
    <r>
      <rPr>
        <sz val="8"/>
        <color indexed="8"/>
        <rFont val="Tahoma"/>
      </rPr>
      <t xml:space="preserve">Optika: akrilne leče z visokim izkoristkom, posebna razporeditev za za osvetlitev cest Me4
</t>
    </r>
    <r>
      <rPr>
        <sz val="8"/>
        <color indexed="8"/>
        <rFont val="Tahoma"/>
      </rPr>
      <t xml:space="preserve">Nastavljivi nosilec omogoča montažo na stebre premera 50/60 mm; nastavljivost + 30°/- 10°
</t>
    </r>
    <r>
      <rPr>
        <sz val="8"/>
        <color indexed="8"/>
        <rFont val="Tahoma"/>
      </rPr>
      <t xml:space="preserve">Kaljeno zaščitno steklo odporno na udarce
</t>
    </r>
    <r>
      <rPr>
        <sz val="8"/>
        <color indexed="8"/>
        <rFont val="Tahoma"/>
      </rPr>
      <t xml:space="preserve">Stopnja zaščite: IP65
</t>
    </r>
    <r>
      <rPr>
        <sz val="8"/>
        <color indexed="8"/>
        <rFont val="Tahoma"/>
      </rPr>
      <t xml:space="preserve">Priklopna moč svetilke: 65 W
</t>
    </r>
    <r>
      <rPr>
        <sz val="8"/>
        <color indexed="8"/>
        <rFont val="Tahoma"/>
      </rPr>
      <t xml:space="preserve">Napajanje: 230V, 50Hz
</t>
    </r>
    <r>
      <rPr>
        <sz val="8"/>
        <color indexed="8"/>
        <rFont val="Tahoma"/>
      </rPr>
      <t xml:space="preserve">
</t>
    </r>
    <r>
      <rPr>
        <sz val="8"/>
        <color indexed="8"/>
        <rFont val="Tahoma"/>
      </rPr>
      <t xml:space="preserve">(svetilka v skladu z zahtevami uredbe o mejnih vrednostih svetlobnega onesnaževanja okolja Ur.l.RS.81/2007)
</t>
    </r>
    <r>
      <rPr>
        <b/>
        <sz val="8"/>
        <color indexed="8"/>
        <rFont val="Tahoma"/>
      </rPr>
      <t xml:space="preserve">Proiz.:PHILIPS
</t>
    </r>
    <r>
      <rPr>
        <b/>
        <sz val="8"/>
        <color indexed="8"/>
        <rFont val="Tahoma"/>
      </rPr>
      <t xml:space="preserve">Tip: LUMA BGP 623 65 W ali podobno 
</t>
    </r>
  </si>
  <si>
    <t xml:space="preserve">Kabel za priključitev svetilk
NYM-J 3 x 1,5 mm2
</t>
  </si>
  <si>
    <t xml:space="preserve">Dobava, montaža, polaganje in priklop novega napajalno krmilnega kabla v posamezni CR svetilki. Tip kabla NAYY-J 4x16mm2 + 2,5mm2; uvlečen v novo CR kabelsko kanalizacijo
</t>
  </si>
  <si>
    <t xml:space="preserve">Izdelava kabelskih končnikov za kabel 4x16 mm2 - Al, za notranjo  montažo in priklop kabla
</t>
  </si>
  <si>
    <t>Izdelava priklopa CR na obstoječem betonskem drogu. Izdela se kabelska spojka med kabloma X00/0-4x16mm2 in kablom Nyy-a 4x16mm2, komplet z vsem potrebnim veznim, spojnim materialom.
komplet priklop in montaža po drogu, vključno z mehansko zaščito kabla do višine h=2m</t>
  </si>
  <si>
    <t xml:space="preserve">Dobava in montaža materiala, preizkušanje in spuščanje v pogon komplet z vsem potrebnim materialom.
</t>
  </si>
  <si>
    <t xml:space="preserve"> CR ELEKTROMONTAŽNI DEL SKUPAJ:</t>
  </si>
  <si>
    <t>2. CR ELEKTROMONTAŽNI DEL-  (dobava in montaža)</t>
  </si>
  <si>
    <t>REKAPITULACIJA STROŠKOV ZA:</t>
  </si>
  <si>
    <t>OPIS</t>
  </si>
  <si>
    <t>CENA</t>
  </si>
  <si>
    <t>CR KABELSKA KANALIZACIJA -  GRADBENI DEL</t>
  </si>
  <si>
    <t>CESTNA RAZSVETLJAVA - ELEKTROMONTAŽNI DEL</t>
  </si>
  <si>
    <t>IZDELAVA MERITEV (RAZSVETLJAVE, KABLOVODOV, OZEMLJITEV, ...)</t>
  </si>
  <si>
    <t>IZDELAVA PID PROJEKTNE DOKUMENTACIJE</t>
  </si>
  <si>
    <t>VREDNOST SKUPAJ BREZ DDV:</t>
  </si>
  <si>
    <t>DDV 22%:</t>
  </si>
  <si>
    <t>VREDNOST SKUPAJ Z DDV:</t>
  </si>
  <si>
    <t>Pri določitvi cene za vsako posamezno postavko mora ponudnik upoštevati naslednja dela. V nasprotnem primeru gredo le-ta v njegovo breme:</t>
  </si>
  <si>
    <t>1. Preddela</t>
  </si>
  <si>
    <r>
      <t>o</t>
    </r>
    <r>
      <rPr>
        <sz val="7"/>
        <color indexed="8"/>
        <rFont val="Times New Roman"/>
        <family val="1"/>
        <charset val="238"/>
      </rPr>
      <t xml:space="preserve">   </t>
    </r>
    <r>
      <rPr>
        <sz val="11"/>
        <color indexed="8"/>
        <rFont val="Arial"/>
        <family val="2"/>
        <charset val="238"/>
      </rPr>
      <t>Upoštevati je potrebno zaščito vseh obstoječih komunalnih naprav in objektov v skladu z navodili pristojnih upravljavcev. Če je potrebna začasna prestavitev vodov in naprav ali prevezava, je potrebno stroške vključiti v ceno.</t>
    </r>
  </si>
  <si>
    <r>
      <t>o</t>
    </r>
    <r>
      <rPr>
        <sz val="7"/>
        <color indexed="8"/>
        <rFont val="Times New Roman"/>
        <family val="1"/>
        <charset val="238"/>
      </rPr>
      <t xml:space="preserve">   </t>
    </r>
    <r>
      <rPr>
        <sz val="11"/>
        <color indexed="8"/>
        <rFont val="Arial"/>
        <family val="2"/>
        <charset val="238"/>
      </rPr>
      <t>Pri ponudbeni ceni je potrebno zajeti vse stroške zaščite komunalnih naprav, križanj komunalnih vodov, stroške upravljavcev, različne pristojbine, stroške pridobivanj potrebnih soglasij in dovoljenj v okviru prevozov, zaporo cest (občinskih in državni</t>
    </r>
  </si>
  <si>
    <r>
      <t>o</t>
    </r>
    <r>
      <rPr>
        <sz val="7"/>
        <color indexed="8"/>
        <rFont val="Times New Roman"/>
        <family val="1"/>
        <charset val="238"/>
      </rPr>
      <t xml:space="preserve">   </t>
    </r>
    <r>
      <rPr>
        <sz val="11"/>
        <color indexed="8"/>
        <rFont val="Arial"/>
        <family val="2"/>
        <charset val="238"/>
      </rPr>
      <t>V ponudbeni ceni je potrebno zajeti vse stroške priprave in izvedbe vseh potrebnih začasnih prehodov in dostopov na gradbišče in do sosednjih objektov, če je to potrebno ter zagotavljanje nemotenega dostopa interventnim vozilom ves čas gradnje za celo</t>
    </r>
  </si>
  <si>
    <r>
      <t>o</t>
    </r>
    <r>
      <rPr>
        <sz val="7"/>
        <color indexed="8"/>
        <rFont val="Times New Roman"/>
        <family val="1"/>
        <charset val="238"/>
      </rPr>
      <t xml:space="preserve">   </t>
    </r>
    <r>
      <rPr>
        <sz val="11"/>
        <color indexed="8"/>
        <rFont val="Arial"/>
        <family val="2"/>
        <charset val="238"/>
      </rPr>
      <t>Skladno z veljavno Uredbo o zagotavljanju varnosti in zdravja pri delu na začasnih in premičnih gradbiščih je potrebno zagotoviti varnost pri delu na gradbišču.</t>
    </r>
  </si>
  <si>
    <r>
      <t>o</t>
    </r>
    <r>
      <rPr>
        <sz val="7"/>
        <color indexed="8"/>
        <rFont val="Times New Roman"/>
        <family val="1"/>
        <charset val="238"/>
      </rPr>
      <t xml:space="preserve">   </t>
    </r>
    <r>
      <rPr>
        <sz val="11"/>
        <color indexed="8"/>
        <rFont val="Arial"/>
        <family val="2"/>
        <charset val="238"/>
      </rPr>
      <t>Izdelava varnostnega načrta v skladu s predpisi o zagotavljanju varnosti in zdravja pri delu na začasnih in premičnih gradbiščih.</t>
    </r>
  </si>
  <si>
    <r>
      <t>o</t>
    </r>
    <r>
      <rPr>
        <sz val="7"/>
        <color indexed="8"/>
        <rFont val="Times New Roman"/>
        <family val="1"/>
        <charset val="238"/>
      </rPr>
      <t xml:space="preserve">   </t>
    </r>
    <r>
      <rPr>
        <sz val="11"/>
        <color indexed="8"/>
        <rFont val="Arial"/>
        <family val="2"/>
        <charset val="238"/>
      </rPr>
      <t>Vse potrebne stroške zavarovanja gradbišča po ZGO-1B, ureditev gradbišča in stroške deponije odvečnega gradbenega materiala.</t>
    </r>
  </si>
  <si>
    <r>
      <t>o</t>
    </r>
    <r>
      <rPr>
        <sz val="7"/>
        <color indexed="8"/>
        <rFont val="Times New Roman"/>
        <family val="1"/>
        <charset val="238"/>
      </rPr>
      <t xml:space="preserve">   </t>
    </r>
    <r>
      <rPr>
        <sz val="11"/>
        <color indexed="8"/>
        <rFont val="Arial"/>
        <family val="2"/>
        <charset val="238"/>
      </rPr>
      <t>zavarovanje gradbišča za čas gradnje do pridobitve uporabnega dovoljenja in primopredaje objekta s sklenitvijo ustrezne zavarovalne pogodbe pri pooblaščeni zavarovalni družbi.</t>
    </r>
  </si>
  <si>
    <r>
      <t>o</t>
    </r>
    <r>
      <rPr>
        <sz val="7"/>
        <color indexed="8"/>
        <rFont val="Times New Roman"/>
        <family val="1"/>
        <charset val="238"/>
      </rPr>
      <t xml:space="preserve">   </t>
    </r>
    <r>
      <rPr>
        <sz val="11"/>
        <color indexed="8"/>
        <rFont val="Arial"/>
        <family val="2"/>
        <charset val="238"/>
      </rPr>
      <t>Ponudnik mora upoštevati pri določitvi cene za vsako postavko posebej vsa določila navedena v projektni dokumentaciji.</t>
    </r>
  </si>
  <si>
    <r>
      <t>o</t>
    </r>
    <r>
      <rPr>
        <sz val="7"/>
        <color indexed="8"/>
        <rFont val="Times New Roman"/>
        <family val="1"/>
        <charset val="238"/>
      </rPr>
      <t xml:space="preserve">   </t>
    </r>
    <r>
      <rPr>
        <sz val="11"/>
        <color indexed="8"/>
        <rFont val="Arial"/>
        <family val="2"/>
        <charset val="238"/>
      </rPr>
      <t>Zagotoviti obhod ali prehod za pešce okoli ograjenega gradbišča ves čas gradnje.</t>
    </r>
  </si>
  <si>
    <r>
      <t>o</t>
    </r>
    <r>
      <rPr>
        <sz val="7"/>
        <color indexed="8"/>
        <rFont val="Times New Roman"/>
        <family val="1"/>
        <charset val="238"/>
      </rPr>
      <t xml:space="preserve">   </t>
    </r>
    <r>
      <rPr>
        <sz val="11"/>
        <color indexed="8"/>
        <rFont val="Arial"/>
        <family val="2"/>
        <charset val="238"/>
      </rPr>
      <t>Gradbišče je potrebno čistiti sproti, po končanih delih je potrebno gradbišče in tangirano območje očistiti, odpeljati morebitne viške materiala ter vzpostavit teren v prvotno stanje oz. urediti v skladu s projektom.</t>
    </r>
  </si>
  <si>
    <r>
      <t>o</t>
    </r>
    <r>
      <rPr>
        <sz val="7"/>
        <color indexed="8"/>
        <rFont val="Times New Roman"/>
        <family val="1"/>
        <charset val="238"/>
      </rPr>
      <t xml:space="preserve">   </t>
    </r>
    <r>
      <rPr>
        <sz val="11"/>
        <color indexed="8"/>
        <rFont val="Arial"/>
        <family val="2"/>
        <charset val="238"/>
      </rPr>
      <t>Kakovost vgrajenih materialov je potrebno preverjati.</t>
    </r>
  </si>
  <si>
    <r>
      <t>o</t>
    </r>
    <r>
      <rPr>
        <sz val="7"/>
        <color indexed="8"/>
        <rFont val="Times New Roman"/>
        <family val="1"/>
        <charset val="238"/>
      </rPr>
      <t xml:space="preserve">   </t>
    </r>
    <r>
      <rPr>
        <sz val="11"/>
        <color indexed="8"/>
        <rFont val="Arial"/>
        <family val="2"/>
        <charset val="238"/>
      </rPr>
      <t>Upoštevani morajo biti stroški vseh pomožnih del (postavitev zidarskih odrov itd.) , stroški meritev, prevozov, taks, drobnega materiala…</t>
    </r>
  </si>
  <si>
    <r>
      <t>o</t>
    </r>
    <r>
      <rPr>
        <sz val="7"/>
        <color indexed="8"/>
        <rFont val="Times New Roman"/>
        <family val="1"/>
        <charset val="238"/>
      </rPr>
      <t xml:space="preserve">   </t>
    </r>
    <r>
      <rPr>
        <sz val="11"/>
        <color indexed="8"/>
        <rFont val="Arial"/>
        <family val="2"/>
        <charset val="238"/>
      </rPr>
      <t>Zagotoviti in plačati je potrebno projektantski nadzor, ki se ga ovrednoti skladno s tarifo IZS za odgovornega vodjo projekta.</t>
    </r>
  </si>
  <si>
    <r>
      <t>o</t>
    </r>
    <r>
      <rPr>
        <sz val="7"/>
        <color indexed="8"/>
        <rFont val="Times New Roman"/>
        <family val="1"/>
        <charset val="238"/>
      </rPr>
      <t xml:space="preserve">   </t>
    </r>
    <r>
      <rPr>
        <sz val="11"/>
        <color indexed="8"/>
        <rFont val="Arial"/>
        <family val="2"/>
        <charset val="238"/>
      </rPr>
      <t>Spremembe nastale med gradnjo je potrebno dokumentirati in redno sporočati nadzorniku in projektantu za potrebe izdelave projekta izvedenih del.</t>
    </r>
  </si>
  <si>
    <r>
      <t>o</t>
    </r>
    <r>
      <rPr>
        <sz val="7"/>
        <color indexed="8"/>
        <rFont val="Times New Roman"/>
        <family val="1"/>
        <charset val="238"/>
      </rPr>
      <t xml:space="preserve">   </t>
    </r>
    <r>
      <rPr>
        <sz val="11"/>
        <color indexed="8"/>
        <rFont val="Arial"/>
        <family val="2"/>
        <charset val="238"/>
      </rPr>
      <t>Zagotoviti sredstva za izdelavo projekta izvedenih del (PID), skladno s predpisi in z navodili upravljavcev infrastrukture.</t>
    </r>
  </si>
  <si>
    <r>
      <t>o</t>
    </r>
    <r>
      <rPr>
        <sz val="7"/>
        <color indexed="8"/>
        <rFont val="Times New Roman"/>
        <family val="1"/>
        <charset val="238"/>
      </rPr>
      <t xml:space="preserve">   </t>
    </r>
    <r>
      <rPr>
        <sz val="11"/>
        <color indexed="8"/>
        <rFont val="Arial"/>
        <family val="2"/>
        <charset val="238"/>
      </rPr>
      <t>Upoštevati stroške vseh potrebnih meritev (meritev hrupa, mikroklimatske meritve, meritev vgrajenih naprav), regulacija in nastavitve vključno s poročilom in merilnimi listi ter protokolom nastavljenih vrednosti.</t>
    </r>
  </si>
  <si>
    <r>
      <t>o</t>
    </r>
    <r>
      <rPr>
        <sz val="7"/>
        <color indexed="8"/>
        <rFont val="Times New Roman"/>
        <family val="1"/>
        <charset val="238"/>
      </rPr>
      <t xml:space="preserve">   </t>
    </r>
    <r>
      <rPr>
        <sz val="11"/>
        <color indexed="8"/>
        <rFont val="Arial"/>
        <family val="2"/>
        <charset val="238"/>
      </rPr>
      <t>Pridobiti vse potrebne teste ponudnikov in na objektu, ateste, izjave, dokumente za uspešno opravljen tehnični pregled in poravnati stroške, ki so pri tem nastali.</t>
    </r>
  </si>
  <si>
    <r>
      <t>o</t>
    </r>
    <r>
      <rPr>
        <sz val="7"/>
        <color indexed="8"/>
        <rFont val="Times New Roman"/>
        <family val="1"/>
        <charset val="238"/>
      </rPr>
      <t xml:space="preserve">   </t>
    </r>
    <r>
      <rPr>
        <sz val="11"/>
        <color indexed="8"/>
        <rFont val="Arial"/>
        <family val="2"/>
        <charset val="238"/>
      </rPr>
      <t>Izvajalec mora v času gradnje na gradbišču zagotoviti opremljen kontejner za potrebe naročnika in nadzorne službe (ustrezno hlajen/ogrevan).</t>
    </r>
  </si>
  <si>
    <t>2. Zemeljska dela</t>
  </si>
  <si>
    <r>
      <t>o</t>
    </r>
    <r>
      <rPr>
        <sz val="7"/>
        <color indexed="8"/>
        <rFont val="Times New Roman"/>
        <family val="1"/>
        <charset val="238"/>
      </rPr>
      <t xml:space="preserve">   </t>
    </r>
    <r>
      <rPr>
        <sz val="11"/>
        <color indexed="8"/>
        <rFont val="Arial"/>
        <family val="2"/>
        <charset val="238"/>
      </rPr>
      <t>Pri utrjevanju nevezanih nosilnih slojev (nasipi, zasipi…) je potrebno upoštevati zbitost, ki je navedena v projektu.</t>
    </r>
  </si>
  <si>
    <r>
      <t>o</t>
    </r>
    <r>
      <rPr>
        <sz val="7"/>
        <color indexed="8"/>
        <rFont val="Times New Roman"/>
        <family val="1"/>
        <charset val="238"/>
      </rPr>
      <t xml:space="preserve">   </t>
    </r>
    <r>
      <rPr>
        <sz val="11"/>
        <color indexed="8"/>
        <rFont val="Arial"/>
        <family val="2"/>
        <charset val="238"/>
      </rPr>
      <t>Ponudnik mora pregledati projektno dokumentacijo in za kalkulacijo cene za posamezno postavko upoštevati vsa določila navedena v projektni dokumentaciji oziroma tehničnem poročilu k popisu del.</t>
    </r>
  </si>
  <si>
    <r>
      <t>o</t>
    </r>
    <r>
      <rPr>
        <sz val="7"/>
        <color indexed="8"/>
        <rFont val="Times New Roman"/>
        <family val="1"/>
        <charset val="238"/>
      </rPr>
      <t xml:space="preserve">   </t>
    </r>
    <r>
      <rPr>
        <sz val="11"/>
        <color indexed="8"/>
        <rFont val="Arial"/>
        <family val="2"/>
        <charset val="238"/>
      </rPr>
      <t>Izkope, odvoze, zasipe, nasipe se obračunava v raščenem stanju. Ponudnik sam upošteva faktor razrahljivosti.</t>
    </r>
  </si>
  <si>
    <r>
      <t>o</t>
    </r>
    <r>
      <rPr>
        <sz val="7"/>
        <color indexed="8"/>
        <rFont val="Times New Roman"/>
        <family val="1"/>
        <charset val="238"/>
      </rPr>
      <t xml:space="preserve">   </t>
    </r>
    <r>
      <rPr>
        <sz val="11"/>
        <color indexed="8"/>
        <rFont val="Arial"/>
        <family val="2"/>
        <charset val="238"/>
      </rPr>
      <t>Pri ponudbeni ceni se upošteva prevoz izkopanega materiala do začasnih deponij oz. na mesta za vgraditev v nasip ter vse notranje transporte vseh materialov.</t>
    </r>
  </si>
  <si>
    <r>
      <t>o</t>
    </r>
    <r>
      <rPr>
        <sz val="7"/>
        <color indexed="8"/>
        <rFont val="Times New Roman"/>
        <family val="1"/>
        <charset val="238"/>
      </rPr>
      <t xml:space="preserve">   </t>
    </r>
    <r>
      <rPr>
        <sz val="11"/>
        <color indexed="8"/>
        <rFont val="Arial"/>
        <family val="2"/>
        <charset val="238"/>
      </rPr>
      <t>Redno je potrebno dostavljati dokazila o primernem deponiranju odvečnega materiala, ki nastane pri gradbenem delu, na lokacijo za predelavo gradbenih materialov naročniku ali nadzornemu organu naročnika – kot prilogo situacijam.</t>
    </r>
  </si>
  <si>
    <r>
      <t>o</t>
    </r>
    <r>
      <rPr>
        <sz val="7"/>
        <color indexed="8"/>
        <rFont val="Times New Roman"/>
        <family val="1"/>
        <charset val="238"/>
      </rPr>
      <t xml:space="preserve">   </t>
    </r>
    <r>
      <rPr>
        <sz val="11"/>
        <color indexed="8"/>
        <rFont val="Arial"/>
        <family val="2"/>
        <charset val="238"/>
      </rPr>
      <t>Upoštevati strošek prisotnosti geomehanika pri izkopih.</t>
    </r>
  </si>
  <si>
    <r>
      <t>o</t>
    </r>
    <r>
      <rPr>
        <sz val="7"/>
        <color indexed="8"/>
        <rFont val="Times New Roman"/>
        <family val="1"/>
        <charset val="238"/>
      </rPr>
      <t xml:space="preserve">   </t>
    </r>
    <r>
      <rPr>
        <sz val="11"/>
        <color indexed="8"/>
        <rFont val="Arial"/>
        <family val="2"/>
        <charset val="238"/>
      </rPr>
      <t>Morebitne potrebne meritve in atesti po pogojih geomehanskega nadzora, oziroma skladno s posebnimi tehničnimi pogoji (PTP)</t>
    </r>
  </si>
  <si>
    <r>
      <t>o</t>
    </r>
    <r>
      <rPr>
        <sz val="7"/>
        <color indexed="8"/>
        <rFont val="Times New Roman"/>
        <family val="1"/>
        <charset val="238"/>
      </rPr>
      <t xml:space="preserve">   </t>
    </r>
    <r>
      <rPr>
        <sz val="11"/>
        <color indexed="8"/>
        <rFont val="Arial"/>
        <family val="2"/>
        <charset val="238"/>
      </rPr>
      <t>Odstranitev vseh ovir, na katere se pri delu naleti, razen ovir, ki so kulturnozgodovinskega  pomena.</t>
    </r>
  </si>
  <si>
    <r>
      <t>o</t>
    </r>
    <r>
      <rPr>
        <sz val="7"/>
        <color indexed="8"/>
        <rFont val="Times New Roman"/>
        <family val="1"/>
        <charset val="238"/>
      </rPr>
      <t xml:space="preserve">   </t>
    </r>
    <r>
      <rPr>
        <sz val="11"/>
        <color indexed="8"/>
        <rFont val="Arial"/>
        <family val="2"/>
        <charset val="238"/>
      </rPr>
      <t>Stroške evidentiranja in sondiranja  komunalnih inštalacij po pogojih soglasodajalcev.</t>
    </r>
  </si>
  <si>
    <r>
      <t>o</t>
    </r>
    <r>
      <rPr>
        <sz val="7"/>
        <color indexed="8"/>
        <rFont val="Times New Roman"/>
        <family val="1"/>
        <charset val="238"/>
      </rPr>
      <t xml:space="preserve">   </t>
    </r>
    <r>
      <rPr>
        <sz val="11"/>
        <color indexed="8"/>
        <rFont val="Arial"/>
        <family val="2"/>
        <charset val="238"/>
      </rPr>
      <t>Črpanje vode iz gradbene jame.</t>
    </r>
  </si>
  <si>
    <r>
      <t>o</t>
    </r>
    <r>
      <rPr>
        <sz val="7"/>
        <color indexed="8"/>
        <rFont val="Times New Roman"/>
        <family val="1"/>
        <charset val="238"/>
      </rPr>
      <t xml:space="preserve">   </t>
    </r>
    <r>
      <rPr>
        <sz val="11"/>
        <color indexed="8"/>
        <rFont val="Arial"/>
        <family val="2"/>
        <charset val="238"/>
      </rPr>
      <t>Razpiranje jarka po potrebi.</t>
    </r>
  </si>
  <si>
    <r>
      <t>o</t>
    </r>
    <r>
      <rPr>
        <sz val="7"/>
        <color indexed="8"/>
        <rFont val="Times New Roman"/>
        <family val="1"/>
        <charset val="238"/>
      </rPr>
      <t xml:space="preserve">   </t>
    </r>
    <r>
      <rPr>
        <sz val="11"/>
        <color indexed="8"/>
        <rFont val="Arial"/>
        <family val="2"/>
        <charset val="238"/>
      </rPr>
      <t>Redna kontrola kakovosti vgrajenih materialov oz. izvedenih del (zbitost, ravnost, tesnost, trdnost....)</t>
    </r>
  </si>
  <si>
    <r>
      <t>o</t>
    </r>
    <r>
      <rPr>
        <sz val="7"/>
        <color indexed="8"/>
        <rFont val="Times New Roman"/>
        <family val="1"/>
        <charset val="238"/>
      </rPr>
      <t xml:space="preserve">   </t>
    </r>
    <r>
      <rPr>
        <sz val="11"/>
        <color indexed="8"/>
        <rFont val="Arial"/>
        <family val="2"/>
        <charset val="238"/>
      </rPr>
      <t>Izvajalec sproti izvaja geodetske meritve gradbenih del (višinske kote posameznih objektov kot so komunalna infrastruktura…), predložitev teh meritev je pogoj za potrditev izvedenih del v knjigi obračunskih izmer.</t>
    </r>
  </si>
  <si>
    <r>
      <t>o</t>
    </r>
    <r>
      <rPr>
        <sz val="7"/>
        <color indexed="8"/>
        <rFont val="Times New Roman"/>
        <family val="1"/>
        <charset val="238"/>
      </rPr>
      <t xml:space="preserve">   </t>
    </r>
    <r>
      <rPr>
        <sz val="11"/>
        <color indexed="8"/>
        <rFont val="Arial"/>
        <family val="2"/>
        <charset val="238"/>
      </rPr>
      <t>Strošek prisotnosti strokovnega sodelavca zavoda za varstvo kulturne dediščine Slovenije, če je gradnja v zaščitenem območju ali je v območju gradbišča vsaj ena točka kulturnozgodovinskega  pomena.</t>
    </r>
  </si>
  <si>
    <r>
      <t>o</t>
    </r>
    <r>
      <rPr>
        <sz val="7"/>
        <color indexed="8"/>
        <rFont val="Times New Roman"/>
        <family val="1"/>
        <charset val="238"/>
      </rPr>
      <t xml:space="preserve">   </t>
    </r>
    <r>
      <rPr>
        <sz val="11"/>
        <color indexed="8"/>
        <rFont val="Arial"/>
        <family val="2"/>
        <charset val="238"/>
      </rPr>
      <t>Ponudnik mora za vsako traso ceste, kanalizacije, cevovoda ipd. posebej ugotoviti kategorijo zemljine in na osnovi tega podati ponudbeno ceno za izkope v različnih kategorijah zemljine (III. , IV. In V. kategorija).</t>
    </r>
  </si>
  <si>
    <r>
      <t>o </t>
    </r>
    <r>
      <rPr>
        <sz val="11"/>
        <color indexed="8"/>
        <rFont val="Arial"/>
        <family val="2"/>
        <charset val="238"/>
      </rPr>
      <t>V cenah za vsa zemeljska dela, npr. pri izkopih, zasipih, planiranju dna jarkov ali posteljice, itd. je potrebno v postavki strojnih del (npr. pri izkopu, zasipu, planiranju, itd.) poleg strojnih del upoštevati ustrezno količino ročnega dela.</t>
    </r>
  </si>
  <si>
    <t>3. Gradbena in montažna dela</t>
  </si>
  <si>
    <r>
      <t>o</t>
    </r>
    <r>
      <rPr>
        <sz val="7"/>
        <color indexed="8"/>
        <rFont val="Times New Roman"/>
        <family val="1"/>
        <charset val="238"/>
      </rPr>
      <t xml:space="preserve">   </t>
    </r>
    <r>
      <rPr>
        <sz val="11"/>
        <color indexed="8"/>
        <rFont val="Arial"/>
        <family val="2"/>
        <charset val="238"/>
      </rPr>
      <t>Kontrola kakovosti vseh vgrajenih materialov, predložitev atestov skladno s predpisi.</t>
    </r>
  </si>
  <si>
    <r>
      <t>o</t>
    </r>
    <r>
      <rPr>
        <sz val="7"/>
        <color indexed="8"/>
        <rFont val="Times New Roman"/>
        <family val="1"/>
        <charset val="238"/>
      </rPr>
      <t xml:space="preserve">   </t>
    </r>
    <r>
      <rPr>
        <sz val="11"/>
        <color indexed="8"/>
        <rFont val="Arial"/>
        <family val="2"/>
        <charset val="238"/>
      </rPr>
      <t>Pri izvedbi kanalizacije je potrebno izvesti tlačni preizkus, s polnjenjem vode, z uporabo registriranega manometra ter izdajo potrdila za vse cevovode.</t>
    </r>
  </si>
  <si>
    <r>
      <t>o</t>
    </r>
    <r>
      <rPr>
        <sz val="7"/>
        <color indexed="8"/>
        <rFont val="Times New Roman"/>
        <family val="1"/>
        <charset val="238"/>
      </rPr>
      <t xml:space="preserve">   </t>
    </r>
    <r>
      <rPr>
        <sz val="11"/>
        <color indexed="8"/>
        <rFont val="Arial"/>
        <family val="2"/>
        <charset val="238"/>
      </rPr>
      <t>Pri izvedbi vodovoda je po končanju vgradnje potrebno izpiranje, dezinfekcija, predložitev dokazil in izvidov analiz (bakterioloških in kemijskih) vzorcev vode, z ocenami ustreznosti in potrdili s strani izvajalca, ki ima veljavno pooblastilo Ministrs</t>
    </r>
  </si>
  <si>
    <r>
      <t>o</t>
    </r>
    <r>
      <rPr>
        <sz val="7"/>
        <color indexed="8"/>
        <rFont val="Times New Roman"/>
        <family val="1"/>
        <charset val="238"/>
      </rPr>
      <t xml:space="preserve">   </t>
    </r>
    <r>
      <rPr>
        <sz val="11"/>
        <color indexed="8"/>
        <rFont val="Arial"/>
        <family val="2"/>
        <charset val="238"/>
      </rPr>
      <t>Potrebno je izdelati geodetski posnetek za kataster komunalnih naprav (KKN).</t>
    </r>
  </si>
  <si>
    <r>
      <t>o</t>
    </r>
    <r>
      <rPr>
        <sz val="7"/>
        <color indexed="8"/>
        <rFont val="Times New Roman"/>
        <family val="1"/>
        <charset val="238"/>
      </rPr>
      <t xml:space="preserve">   </t>
    </r>
    <r>
      <rPr>
        <sz val="11"/>
        <color indexed="8"/>
        <rFont val="Arial"/>
        <family val="2"/>
        <charset val="238"/>
      </rPr>
      <t>Upoštevati strošek vseh pomožnih del – postavitev notranjih zidarskih odrov do višine 4 m, premostitev, dobava in namestitev opozorilnega traka ob vgradnji kanalizacij po vsej dolžini izkopanega kanala itd, ki so obravnavane v projektu.</t>
    </r>
  </si>
  <si>
    <r>
      <t>o</t>
    </r>
    <r>
      <rPr>
        <sz val="7"/>
        <color indexed="8"/>
        <rFont val="Times New Roman"/>
        <family val="1"/>
        <charset val="238"/>
      </rPr>
      <t xml:space="preserve">   </t>
    </r>
    <r>
      <rPr>
        <sz val="11"/>
        <color indexed="8"/>
        <rFont val="Arial"/>
        <family val="2"/>
        <charset val="238"/>
      </rPr>
      <t>Strošek vseh pomožnih gradbenih del za izvedbo montažnih del strojnih in elektro instalacij po projektu.</t>
    </r>
  </si>
  <si>
    <r>
      <t>o</t>
    </r>
    <r>
      <rPr>
        <sz val="7"/>
        <color indexed="8"/>
        <rFont val="Times New Roman"/>
        <family val="1"/>
        <charset val="238"/>
      </rPr>
      <t xml:space="preserve">   </t>
    </r>
    <r>
      <rPr>
        <sz val="11"/>
        <color indexed="8"/>
        <rFont val="Arial"/>
        <family val="2"/>
        <charset val="238"/>
      </rPr>
      <t>Strošek vseh meritev, prevozov, drobnega materiala, transportnih stroškov in podobno.</t>
    </r>
  </si>
  <si>
    <r>
      <t>o</t>
    </r>
    <r>
      <rPr>
        <sz val="7"/>
        <color indexed="8"/>
        <rFont val="Times New Roman"/>
        <family val="1"/>
        <charset val="238"/>
      </rPr>
      <t xml:space="preserve">   </t>
    </r>
    <r>
      <rPr>
        <sz val="11"/>
        <color indexed="8"/>
        <rFont val="Arial"/>
        <family val="2"/>
        <charset val="238"/>
      </rPr>
      <t>Strošek zapiranj, izklopov, ponovnih vklopov, meritev in poskusnega delovanja vodov.</t>
    </r>
  </si>
  <si>
    <r>
      <t>o</t>
    </r>
    <r>
      <rPr>
        <sz val="7"/>
        <color indexed="8"/>
        <rFont val="Times New Roman"/>
        <family val="1"/>
        <charset val="238"/>
      </rPr>
      <t xml:space="preserve">   </t>
    </r>
    <r>
      <rPr>
        <sz val="11"/>
        <color indexed="8"/>
        <rFont val="Arial"/>
        <family val="2"/>
        <charset val="238"/>
      </rPr>
      <t>Strošek prisotnosti statika v primeru sprememb projekta na gradbišču.</t>
    </r>
  </si>
  <si>
    <r>
      <t>o</t>
    </r>
    <r>
      <rPr>
        <sz val="7"/>
        <color indexed="8"/>
        <rFont val="Times New Roman"/>
        <family val="1"/>
        <charset val="238"/>
      </rPr>
      <t xml:space="preserve">   </t>
    </r>
    <r>
      <rPr>
        <sz val="11"/>
        <color indexed="8"/>
        <rFont val="Arial"/>
        <family val="2"/>
        <charset val="238"/>
      </rPr>
      <t>Spremembe nastale med gradnjo je potrebno dokumentirati in redno sporočati nadzorniku in projektantu za potrebe izdelave projekta izvedenih del in s tem omogočiti pravočasno izdelavo projekta izvedenih del (PID).</t>
    </r>
  </si>
  <si>
    <r>
      <t>o</t>
    </r>
    <r>
      <rPr>
        <sz val="7"/>
        <color indexed="8"/>
        <rFont val="Times New Roman"/>
        <family val="1"/>
        <charset val="238"/>
      </rPr>
      <t xml:space="preserve">   </t>
    </r>
    <r>
      <rPr>
        <sz val="11"/>
        <color indexed="8"/>
        <rFont val="Arial"/>
        <family val="2"/>
        <charset val="238"/>
      </rPr>
      <t>Potrebne ali zahtevane meritve elektroinstalacij in strojnih instalacij.</t>
    </r>
  </si>
  <si>
    <r>
      <t>o</t>
    </r>
    <r>
      <rPr>
        <sz val="7"/>
        <color indexed="8"/>
        <rFont val="Times New Roman"/>
        <family val="1"/>
        <charset val="238"/>
      </rPr>
      <t xml:space="preserve">   </t>
    </r>
    <r>
      <rPr>
        <sz val="11"/>
        <color indexed="8"/>
        <rFont val="Arial"/>
        <family val="2"/>
        <charset val="238"/>
      </rPr>
      <t>Morebitne potrebne meritve hrupa v okolju ter meritve vplivov na okolje,  ki jih izvede pooblaščeni zavod.</t>
    </r>
  </si>
  <si>
    <r>
      <t>o</t>
    </r>
    <r>
      <rPr>
        <sz val="7"/>
        <color indexed="8"/>
        <rFont val="Times New Roman"/>
        <family val="1"/>
        <charset val="238"/>
      </rPr>
      <t xml:space="preserve">   </t>
    </r>
    <r>
      <rPr>
        <sz val="11"/>
        <color indexed="8"/>
        <rFont val="Arial"/>
        <family val="2"/>
        <charset val="238"/>
      </rPr>
      <t>Morebitni odklopi ali preusmeritve vseh komunalnih vodov, ki se vežejo na objekt.</t>
    </r>
  </si>
  <si>
    <r>
      <t>o</t>
    </r>
    <r>
      <rPr>
        <sz val="7"/>
        <color indexed="8"/>
        <rFont val="Times New Roman"/>
        <family val="1"/>
        <charset val="238"/>
      </rPr>
      <t xml:space="preserve">   </t>
    </r>
    <r>
      <rPr>
        <sz val="11"/>
        <color indexed="8"/>
        <rFont val="Arial"/>
        <family val="2"/>
        <charset val="238"/>
      </rPr>
      <t>Vzpostavitev priklopov sosednjih objektov na komunalne vode, če se zaradi odklopa objekta prekine povezava.</t>
    </r>
  </si>
  <si>
    <t>4. Pri kalkulaciji cen za posamezno postavko mora ponudnik  upoštevati tudi  naslednja dela, ker gredo le  ta v njegovo breme</t>
  </si>
  <si>
    <r>
      <t>o</t>
    </r>
    <r>
      <rPr>
        <sz val="7"/>
        <color indexed="8"/>
        <rFont val="Times New Roman"/>
        <family val="1"/>
        <charset val="238"/>
      </rPr>
      <t xml:space="preserve">   </t>
    </r>
    <r>
      <rPr>
        <sz val="11"/>
        <color indexed="8"/>
        <rFont val="Arial"/>
        <family val="2"/>
        <charset val="238"/>
      </rPr>
      <t>ponudnik mora pregledati projektno dokumentacijo in za kalkulacijo cene za posamezno postavko upoštevati vsa določila navedena v projektni dokumentaciji.</t>
    </r>
  </si>
  <si>
    <r>
      <t>o</t>
    </r>
    <r>
      <rPr>
        <sz val="7"/>
        <color indexed="8"/>
        <rFont val="Times New Roman"/>
        <family val="1"/>
        <charset val="238"/>
      </rPr>
      <t xml:space="preserve">   </t>
    </r>
    <r>
      <rPr>
        <sz val="11"/>
        <color indexed="8"/>
        <rFont val="Arial"/>
        <family val="2"/>
        <charset val="238"/>
      </rPr>
      <t>ponudnik mora proučiti način izvajanja izkopov in v varnostnem načrtu opredeliti tehnologijo izkopov skladno z veljavnimi predpisi o varstvu pri delu, kot je opiranje (vključno s projektom oziroma statičnim izračunom opiranja), nakloni, razširitve itd</t>
    </r>
  </si>
  <si>
    <r>
      <t>o</t>
    </r>
    <r>
      <rPr>
        <sz val="7"/>
        <color indexed="8"/>
        <rFont val="Times New Roman"/>
        <family val="1"/>
        <charset val="238"/>
      </rPr>
      <t xml:space="preserve">   </t>
    </r>
    <r>
      <rPr>
        <sz val="11"/>
        <color indexed="8"/>
        <rFont val="Arial"/>
        <family val="2"/>
        <charset val="238"/>
      </rPr>
      <t>Upoštevati stroške izdelave geodetskega posnetka izvedenih del in predaja katastra komunalnih naprav naročniku ter elaborata za zbirni kataster GJI po pogodbi.</t>
    </r>
  </si>
  <si>
    <r>
      <t>o</t>
    </r>
    <r>
      <rPr>
        <sz val="7"/>
        <color indexed="8"/>
        <rFont val="Times New Roman"/>
        <family val="1"/>
        <charset val="238"/>
      </rPr>
      <t xml:space="preserve">   </t>
    </r>
    <r>
      <rPr>
        <sz val="11"/>
        <color indexed="8"/>
        <rFont val="Arial"/>
        <family val="2"/>
        <charset val="238"/>
      </rPr>
      <t>Zagotoviti stroške izdelave projekta izvedenih del (PID). Dokumentacija mora biti skladna z navodili  upravljavcev (izdelava načrta za operativne potrebe vzdrževalne službe upravljavca, ki vključuje evidentiranje in dokumentiranje sprememb - odstopanj</t>
    </r>
  </si>
  <si>
    <r>
      <t>o</t>
    </r>
    <r>
      <rPr>
        <sz val="7"/>
        <color indexed="8"/>
        <rFont val="Times New Roman"/>
        <family val="1"/>
        <charset val="238"/>
      </rPr>
      <t xml:space="preserve">   </t>
    </r>
    <r>
      <rPr>
        <sz val="11"/>
        <color indexed="8"/>
        <rFont val="Arial"/>
        <family val="2"/>
        <charset val="238"/>
      </rPr>
      <t>Vse stroške priprave in izvedbe vseh potrebnih začasnih prehodov in dostopov do in na gradbišče in do sosednjih objektov, če je to potrebno ter zagotavljanje nemotenega dostopa interventnim vozilom ves čas gradnje za celotno območje, ki se z gradnjo t</t>
    </r>
  </si>
  <si>
    <r>
      <t>o</t>
    </r>
    <r>
      <rPr>
        <sz val="7"/>
        <color indexed="8"/>
        <rFont val="Times New Roman"/>
        <family val="1"/>
        <charset val="238"/>
      </rPr>
      <t xml:space="preserve">   </t>
    </r>
    <r>
      <rPr>
        <sz val="11"/>
        <color indexed="8"/>
        <rFont val="Arial"/>
        <family val="2"/>
        <charset val="238"/>
      </rPr>
      <t>Strošek vseh potrebnih testov pri ponudniku in na objektu, atestov, izjav in pridobitve potrebnih dokumentov za uspešno opravljen tehnični pregled.</t>
    </r>
  </si>
  <si>
    <r>
      <t>o</t>
    </r>
    <r>
      <rPr>
        <sz val="7"/>
        <color indexed="8"/>
        <rFont val="Times New Roman"/>
        <family val="1"/>
        <charset val="238"/>
      </rPr>
      <t xml:space="preserve">   </t>
    </r>
    <r>
      <rPr>
        <sz val="11"/>
        <color indexed="8"/>
        <rFont val="Arial"/>
        <family val="2"/>
        <charset val="238"/>
      </rPr>
      <t>Kontrola kakovosti vgrajenih materialov oziroma izvedenih del (zbitost, ravnost, tesnost, trdnost…).</t>
    </r>
  </si>
  <si>
    <r>
      <t>o</t>
    </r>
    <r>
      <rPr>
        <sz val="7"/>
        <color indexed="8"/>
        <rFont val="Times New Roman"/>
        <family val="1"/>
        <charset val="238"/>
      </rPr>
      <t xml:space="preserve">   </t>
    </r>
    <r>
      <rPr>
        <sz val="11"/>
        <color indexed="8"/>
        <rFont val="Arial"/>
        <family val="2"/>
        <charset val="238"/>
      </rPr>
      <t>Med gradnjo je potrebno zagotoviti kontrolirano in stalno (po potrebi) odvajanje padavinske, podtalne in izvorne vode ter preprečiti zadrževanje vode in zamakanje raščenih ali nasutih materialov. Stroške za navedena dela je potrebno upoštevati pri pon</t>
    </r>
  </si>
  <si>
    <r>
      <t>o</t>
    </r>
    <r>
      <rPr>
        <sz val="7"/>
        <color indexed="8"/>
        <rFont val="Times New Roman"/>
        <family val="1"/>
        <charset val="238"/>
      </rPr>
      <t xml:space="preserve">   </t>
    </r>
    <r>
      <rPr>
        <sz val="11"/>
        <color indexed="8"/>
        <rFont val="Arial"/>
        <family val="2"/>
        <charset val="238"/>
      </rPr>
      <t>Stroške začasne zaščite prekopov po položitvi komunalnih vodov s pustim betonom na javnih cestnih površinah.</t>
    </r>
  </si>
  <si>
    <r>
      <t>o</t>
    </r>
    <r>
      <rPr>
        <sz val="7"/>
        <color indexed="8"/>
        <rFont val="Times New Roman"/>
        <family val="1"/>
        <charset val="238"/>
      </rPr>
      <t xml:space="preserve">   </t>
    </r>
    <r>
      <rPr>
        <sz val="11"/>
        <color indexed="8"/>
        <rFont val="Arial"/>
        <family val="2"/>
        <charset val="238"/>
      </rPr>
      <t>Sprotne geodetske meritve vseh izvedenih del (cevovodi, objekti, križanja), predložitev teh meritev je pogoj za potrditev  izvedenih del v knjigi obračunskih izmer.</t>
    </r>
  </si>
  <si>
    <r>
      <t>o</t>
    </r>
    <r>
      <rPr>
        <sz val="7"/>
        <color indexed="8"/>
        <rFont val="Times New Roman"/>
        <family val="1"/>
        <charset val="238"/>
      </rPr>
      <t xml:space="preserve">   </t>
    </r>
    <r>
      <rPr>
        <sz val="11"/>
        <color indexed="8"/>
        <rFont val="Arial"/>
        <family val="2"/>
        <charset val="238"/>
      </rPr>
      <t>Spremljanje geodetskih meritev izvedenih komunalnih vodov, če so položena v območje posedajočega terena (pred zasipom, po zasipu, po izvlečenju zagatnic) z  obdelavo podatkov.</t>
    </r>
  </si>
  <si>
    <r>
      <t>o</t>
    </r>
    <r>
      <rPr>
        <sz val="7"/>
        <color indexed="8"/>
        <rFont val="Times New Roman"/>
        <family val="1"/>
        <charset val="238"/>
      </rPr>
      <t xml:space="preserve">   </t>
    </r>
    <r>
      <rPr>
        <sz val="11"/>
        <color indexed="8"/>
        <rFont val="Arial"/>
        <family val="2"/>
        <charset val="238"/>
      </rPr>
      <t>Čiščenje in spiranje po izvedbi tlačnih preizkusov cevovodov ter preizkusov vodotesnosti objektov.</t>
    </r>
  </si>
  <si>
    <r>
      <t>o</t>
    </r>
    <r>
      <rPr>
        <sz val="7"/>
        <color indexed="8"/>
        <rFont val="Times New Roman"/>
        <family val="1"/>
        <charset val="238"/>
      </rPr>
      <t xml:space="preserve">   </t>
    </r>
    <r>
      <rPr>
        <sz val="11"/>
        <color indexed="8"/>
        <rFont val="Arial"/>
        <family val="2"/>
        <charset val="238"/>
      </rPr>
      <t>Izvedba preizkusov  tesnosti tangirane komunalne infrastrukture.</t>
    </r>
  </si>
  <si>
    <r>
      <t>o</t>
    </r>
    <r>
      <rPr>
        <sz val="7"/>
        <color indexed="8"/>
        <rFont val="Times New Roman"/>
        <family val="1"/>
        <charset val="238"/>
      </rPr>
      <t xml:space="preserve">   </t>
    </r>
    <r>
      <rPr>
        <sz val="11"/>
        <color indexed="8"/>
        <rFont val="Arial"/>
        <family val="2"/>
        <charset val="238"/>
      </rPr>
      <t>Upoštevati vse stroške ločenega zbiranja, sortiranja in evidentiranja gradbenih odpad-kov, zemeljskega izkopa,  stroške odvoza in predelave le teh, po določilih veljavnega predpisa ter ostale stroške, ki so navedeni v predhodnih delih in zemeljskih de</t>
    </r>
  </si>
  <si>
    <r>
      <t>o</t>
    </r>
    <r>
      <rPr>
        <sz val="7"/>
        <color indexed="8"/>
        <rFont val="Times New Roman"/>
        <family val="1"/>
        <charset val="238"/>
      </rPr>
      <t xml:space="preserve">   </t>
    </r>
    <r>
      <rPr>
        <sz val="11"/>
        <color indexed="8"/>
        <rFont val="Arial"/>
        <family val="2"/>
        <charset val="238"/>
      </rPr>
      <t>Posegi na obstoječem vodovodnem sistemu – zapiranje vode v času prevezav, dezinfekcije, izpiranja, meritev itd., obveščanje uporabnikov ter vzpostavitev prvotnega delovnega režima na sistemu po zvedenih posegih (terminsko se izvajajo v dogovoru z upra</t>
    </r>
  </si>
  <si>
    <r>
      <t>o</t>
    </r>
    <r>
      <rPr>
        <sz val="7"/>
        <color indexed="8"/>
        <rFont val="Times New Roman"/>
        <family val="1"/>
        <charset val="238"/>
      </rPr>
      <t xml:space="preserve">   </t>
    </r>
    <r>
      <rPr>
        <sz val="11"/>
        <color indexed="8"/>
        <rFont val="Arial"/>
        <family val="2"/>
        <charset val="238"/>
      </rPr>
      <t>Upravljavski nadzor s strani bodočega upravljavca nad izvajanjem montažnih in gradbenih  del.</t>
    </r>
  </si>
  <si>
    <t>5. Zaključna dela</t>
  </si>
  <si>
    <r>
      <t>o</t>
    </r>
    <r>
      <rPr>
        <sz val="7"/>
        <color indexed="8"/>
        <rFont val="Times New Roman"/>
        <family val="1"/>
        <charset val="238"/>
      </rPr>
      <t xml:space="preserve">   </t>
    </r>
    <r>
      <rPr>
        <sz val="11"/>
        <color indexed="8"/>
        <rFont val="Arial"/>
        <family val="2"/>
        <charset val="238"/>
      </rPr>
      <t>Upoštevati stroške izdelave geodetskega posnetka izvedenih del in predaja katastra komunalnih naprav naročniku za vpis v uradne evidence ter en izvod KKN za geodetsko upravo.</t>
    </r>
  </si>
  <si>
    <r>
      <t>o</t>
    </r>
    <r>
      <rPr>
        <sz val="7"/>
        <color indexed="8"/>
        <rFont val="Times New Roman"/>
        <family val="1"/>
        <charset val="238"/>
      </rPr>
      <t xml:space="preserve">   </t>
    </r>
    <r>
      <rPr>
        <sz val="11"/>
        <color indexed="8"/>
        <rFont val="Arial"/>
        <family val="2"/>
        <charset val="238"/>
      </rPr>
      <t>Pred začetkom gradnje mora izvajalec preveriti stanje na terenu in v obliki zapisnika ugotoviti obstoječe stanje objektov, ki mejijo na obravnavano območje, druge površine in dostopne poti. Po končanih delih se mora na terenu vzpostaviti prvotno stanje</t>
    </r>
  </si>
  <si>
    <t>2</t>
  </si>
  <si>
    <t>Načrt električnih inštalacij in električne opreme - načrt javne razsvetljave</t>
  </si>
  <si>
    <t>CR kabelska kanalizacija - gradbeni del</t>
  </si>
  <si>
    <t>Cestna razsvetljava - elektromontažni del</t>
  </si>
  <si>
    <t>Izdelava meritev (razsvetljave, kablovodov, ozemljitev, ...)</t>
  </si>
  <si>
    <t>Izdelava PID projektne dokumentacije</t>
  </si>
  <si>
    <t>Nepredvidena dela 10%</t>
  </si>
  <si>
    <t xml:space="preserve">     1.2</t>
  </si>
  <si>
    <t xml:space="preserve">     1.3</t>
  </si>
  <si>
    <t xml:space="preserve">     1.4</t>
  </si>
  <si>
    <t xml:space="preserve">     1.5</t>
  </si>
  <si>
    <t>Znesek z nepredvidenimi deli SKUPAJ:</t>
  </si>
  <si>
    <t>Cena s popustom brez DDV:</t>
  </si>
  <si>
    <t xml:space="preserve">     2.1</t>
  </si>
  <si>
    <t xml:space="preserve">     2.2</t>
  </si>
  <si>
    <t xml:space="preserve">     2.3</t>
  </si>
  <si>
    <t xml:space="preserve">     2.4</t>
  </si>
  <si>
    <t xml:space="preserve">     1.1</t>
  </si>
  <si>
    <t xml:space="preserve">Cena / EM </t>
  </si>
  <si>
    <t>brez DDV (EUR)</t>
  </si>
  <si>
    <t>folija v skladu z novim pravilnikom, svetlobna odbojnost RA3
Znak 3312 in 3312-2 Usmerjanje prometa v ovinkih</t>
  </si>
  <si>
    <t>folija v skladu z novim pravilnikom, svetlobna odbojnost RA2
Znak 2435 Konec naselja "Kastelec", dimenzije enake obstoječemu.</t>
  </si>
  <si>
    <t>N 1 1 179</t>
  </si>
  <si>
    <t>folija v skladu z novim pravilnikom, svetlobna odbojnost RA2
Znak 1118 Živali na vozišču</t>
  </si>
  <si>
    <t>folija v skladu z novim pravilnikom, svetlobna odbojnost RA3
Znak 2101 Križišče/cestni priključek s prednostno cesto</t>
  </si>
  <si>
    <t>N 1 1 133</t>
  </si>
  <si>
    <t>Dobava in pritrditev pravokotnega prometnega znaka, podloga iz vroče cinkane jeklene pločevine, znak z odsevno folijo, dolžina stranice a = 400x400 mm</t>
  </si>
  <si>
    <t>folija v skladu z novim pravilnikom, svetlobna odbojnost RA3 (znak 2431 Prehod za pešce) in RA2 (znak 2433 Avtobusno postajališče)</t>
  </si>
  <si>
    <t>N 1 1 134</t>
  </si>
  <si>
    <t>Dobava in pritrditev pravokotnega prometnega znaka, podloga iz vroče cinkane jeklene pločevine, znak z odsevno folijo, dolžina stranice a = 400x250 mm</t>
  </si>
  <si>
    <t>folija v skladu z novim pravilnikom, svetlobna odbojnost kot pripadajoč znak RA3
Znak 4702 Dopolnilna tabla - umirjanje prometa</t>
  </si>
  <si>
    <t>Dobava in vgraditev konzolnega droga za prometni znak iz vroče cinkane jeklene cevi s premerom 64 cm, višina 3200 mm, svetla višina (pod znakom) h = 2250 mm, dolžina konzole L 1650 mm</t>
  </si>
  <si>
    <t>N 1 1 180</t>
  </si>
  <si>
    <t>Pred začetkom gradnje je potrebno pregledati obstoječo javno fekalno kanalizacijo s TV kontrolnim sistemom, zaradi izvedbe te gradnje v varovalnem pasu obstoječe javne fekalne kanalizacije, na sledečih odsekih:
- od obstoječega revizijskega jaška št. 15481 do jaška št. 15479,
- od  obstoječega revizijskega jaška št. 15337 do jaška št. 15479,
- od  obstoječega revizijskega jaška št. 15530 do jaška št. 15479,
- od  obstoječega revizijskega jaška št. 15550 do jaška št. 15480 in
- od obstoječega revizijskega jaška št. 15496 do jaška št. 15494.
Pred začetkom gradnje je potrebno pregledati tudi obstoječo javno meteorno kanalizacijo s TV kontrolnim sistemom, zaradi izvedbe te gradnje v varovalnem pasu obstoječe javne meteorne  kanalizacije od obstoječega revizijskega jaška št. 15561 do jaška št. 15586 in od  obstoječega revizijskega jaška št. 15558 do jaška št. 15554.</t>
  </si>
  <si>
    <t>N 1 1 181</t>
  </si>
  <si>
    <t>Po končani gradnji je potrebno pregledati obstoječo javno fekalno kanalizacijo s TV kontrolnim sistemom, zaradi izvedbe te gradnje v varovalnem pasu obstoječe javne fekalne kanalizacije, na sledečih odsekih:
- od obstoječega revizijskega jaška št. 15481 do jaška št. 15479,
- od  obstoječega revizijskega jaška št. 15337 do jaška št. 15479,
- od  obstoječega revizijskega jaška št. 15530 do jaška št. 15479,
- od  obstoječega revizijskega jaška št. 15550 do jaška št. 15480 in
- od obstoječega revizijskega jaška št. 15496 do jaška št. 15494.
Po končani gradnji je potrebno pregledati tudi obstoječo javno meteorno kanalizacijo s TV kontrolnim sistemom, zaradi izvedbe te gradnje v varovalnem pasu obstoječe javne meteorne  kanalizacije od obstoječega revizijskega jaška št. 15561 do jaška št. 15586 in od  obstoječega revizijskega jaška št. 15558 do jaška št. 15554.</t>
  </si>
  <si>
    <t>Investicijsko vzdrževalna dela ceste</t>
  </si>
  <si>
    <t>LC 177 360 Kastelec-Socerb</t>
  </si>
  <si>
    <t>Načrt investicijsko vzdrževalnih del ceste LC 177 360 Kstelec-Socerb</t>
  </si>
  <si>
    <t>POPIS DEL ZA INVESTICIJSKO VZDRŽEVALNA DELA CESTE 
LC 177 360 KASTELEC-SOCERB, št. 30/19-1</t>
  </si>
  <si>
    <t>PROJEKTANTSKI POPIS DEL</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</si>
</sst>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7" formatCode="#,##0.00\ &quot;€&quot;;\-#,##0.00\ &quot;€&quot;"/>
    <numFmt numFmtId="164" formatCode="000,000.00"/>
    <numFmt numFmtId="165" formatCode="0,000.00"/>
    <numFmt numFmtId="166" formatCode="000.00"/>
    <numFmt numFmtId="167" formatCode="00.00"/>
    <numFmt numFmtId="168" formatCode="#,##0.00&quot; €&quot;"/>
  </numFmts>
  <fonts count="29" x14ac:knownFonts="1">
    <font>
      <sz val="10"/>
      <color indexed="8"/>
      <name val="Arial"/>
      <charset val="238"/>
    </font>
    <font>
      <b/>
      <sz val="10"/>
      <color indexed="8"/>
      <name val="Arial"/>
      <charset val="238"/>
    </font>
    <font>
      <b/>
      <sz val="18"/>
      <color indexed="8"/>
      <name val="Arial"/>
      <charset val="238"/>
    </font>
    <font>
      <b/>
      <sz val="11"/>
      <color indexed="8"/>
      <name val="Arial"/>
      <charset val="238"/>
    </font>
    <font>
      <sz val="9"/>
      <color indexed="8"/>
      <name val="Arial"/>
      <charset val="238"/>
    </font>
    <font>
      <sz val="8"/>
      <color indexed="8"/>
      <name val="Courier New"/>
      <charset val="238"/>
    </font>
    <font>
      <b/>
      <sz val="11"/>
      <color indexed="8"/>
      <name val="Courier New"/>
      <charset val="238"/>
    </font>
    <font>
      <sz val="11"/>
      <color indexed="8"/>
      <name val="Courier New"/>
      <charset val="238"/>
    </font>
    <font>
      <sz val="10"/>
      <color indexed="8"/>
      <name val="Courier New"/>
      <charset val="238"/>
    </font>
    <font>
      <b/>
      <sz val="9"/>
      <color indexed="8"/>
      <name val="Courier New"/>
      <charset val="238"/>
    </font>
    <font>
      <b/>
      <sz val="10"/>
      <color indexed="8"/>
      <name val="Courier New"/>
      <charset val="238"/>
    </font>
    <font>
      <b/>
      <sz val="11"/>
      <color indexed="8"/>
      <name val="Courier New"/>
      <family val="3"/>
      <charset val="238"/>
    </font>
    <font>
      <sz val="11"/>
      <color indexed="8"/>
      <name val="Arial"/>
      <family val="2"/>
      <charset val="238"/>
    </font>
    <font>
      <sz val="11"/>
      <color indexed="8"/>
      <name val="Courier New"/>
      <family val="3"/>
      <charset val="238"/>
    </font>
    <font>
      <b/>
      <sz val="11"/>
      <color indexed="8"/>
      <name val="Arial"/>
      <family val="2"/>
      <charset val="238"/>
    </font>
    <font>
      <b/>
      <sz val="14"/>
      <color indexed="8"/>
      <name val="Arial"/>
      <family val="2"/>
      <charset val="238"/>
    </font>
    <font>
      <sz val="9"/>
      <color indexed="8"/>
      <name val="Arial"/>
      <family val="2"/>
      <charset val="238"/>
    </font>
    <font>
      <sz val="10"/>
      <color indexed="8"/>
      <name val="Arial"/>
      <family val="2"/>
      <charset val="238"/>
    </font>
    <font>
      <sz val="10"/>
      <color indexed="8"/>
      <name val="Arial"/>
    </font>
    <font>
      <b/>
      <sz val="10"/>
      <color indexed="8"/>
      <name val="Tahoma"/>
    </font>
    <font>
      <sz val="8"/>
      <color indexed="8"/>
      <name val="Tahoma"/>
    </font>
    <font>
      <b/>
      <sz val="8"/>
      <color indexed="8"/>
      <name val="Tahoma"/>
    </font>
    <font>
      <b/>
      <u/>
      <sz val="10"/>
      <color indexed="8"/>
      <name val="Tahoma"/>
    </font>
    <font>
      <sz val="7"/>
      <color indexed="8"/>
      <name val="Times New Roman"/>
      <family val="1"/>
      <charset val="238"/>
    </font>
    <font>
      <b/>
      <sz val="10"/>
      <color indexed="8"/>
      <name val="Arial"/>
      <family val="2"/>
      <charset val="238"/>
    </font>
    <font>
      <sz val="9"/>
      <name val="Arial"/>
      <charset val="238"/>
    </font>
    <font>
      <b/>
      <sz val="8"/>
      <color indexed="8"/>
      <name val="Tahoma"/>
      <family val="2"/>
      <charset val="238"/>
    </font>
    <font>
      <sz val="8"/>
      <color indexed="8"/>
      <name val="Courier New"/>
      <family val="3"/>
      <charset val="238"/>
    </font>
    <font>
      <sz val="14"/>
      <color indexed="8"/>
      <name val="Arial"/>
      <family val="2"/>
      <charset val="238"/>
    </font>
  </fonts>
  <fills count="3">
    <fill>
      <patternFill patternType="none"/>
    </fill>
    <fill>
      <patternFill patternType="gray125"/>
    </fill>
    <fill>
      <patternFill patternType="solid">
        <fgColor theme="0" tint="-0.14999847407452621"/>
        <bgColor indexed="64"/>
      </patternFill>
    </fill>
  </fills>
  <borders count="7">
    <border>
      <left/>
      <right/>
      <top/>
      <bottom/>
      <diagonal/>
    </border>
    <border>
      <left/>
      <right/>
      <top style="thin">
        <color indexed="64"/>
      </top>
      <bottom/>
      <diagonal/>
    </border>
    <border>
      <left style="hair">
        <color indexed="8"/>
      </left>
      <right style="hair">
        <color indexed="8"/>
      </right>
      <top style="hair">
        <color indexed="8"/>
      </top>
      <bottom style="hair">
        <color indexed="8"/>
      </bottom>
      <diagonal/>
    </border>
    <border>
      <left style="hair">
        <color indexed="8"/>
      </left>
      <right/>
      <top style="hair">
        <color indexed="8"/>
      </top>
      <bottom style="hair">
        <color indexed="8"/>
      </bottom>
      <diagonal/>
    </border>
    <border>
      <left/>
      <right/>
      <top style="hair">
        <color indexed="8"/>
      </top>
      <bottom style="hair">
        <color indexed="8"/>
      </bottom>
      <diagonal/>
    </border>
    <border>
      <left/>
      <right style="hair">
        <color indexed="8"/>
      </right>
      <top style="hair">
        <color indexed="8"/>
      </top>
      <bottom style="hair">
        <color indexed="8"/>
      </bottom>
      <diagonal/>
    </border>
    <border>
      <left style="thin">
        <color indexed="64"/>
      </left>
      <right style="thin">
        <color indexed="64"/>
      </right>
      <top style="thin">
        <color indexed="64"/>
      </top>
      <bottom style="thin">
        <color indexed="64"/>
      </bottom>
      <diagonal/>
    </border>
  </borders>
  <cellStyleXfs count="4">
    <xf numFmtId="0" fontId="0" fillId="0" borderId="0" applyNumberFormat="0" applyFill="0" applyBorder="0" applyAlignment="0" applyProtection="0"/>
    <xf numFmtId="0" fontId="18" fillId="0" borderId="0" applyNumberFormat="0" applyFill="0" applyBorder="0" applyProtection="0"/>
    <xf numFmtId="0" fontId="17" fillId="0" borderId="0" applyNumberFormat="0" applyFill="0" applyBorder="0" applyAlignment="0" applyProtection="0"/>
    <xf numFmtId="0" fontId="25" fillId="0" borderId="0"/>
  </cellStyleXfs>
  <cellXfs count="118">
    <xf numFmtId="0" fontId="0" fillId="0" borderId="0" xfId="0"/>
    <xf numFmtId="0" fontId="4" fillId="0" borderId="0" xfId="0" applyFont="1" applyAlignment="1" applyProtection="1">
      <alignment horizontal="left" vertical="top"/>
      <protection locked="0"/>
    </xf>
    <xf numFmtId="0" fontId="2" fillId="0" borderId="0" xfId="0" applyFont="1" applyAlignment="1" applyProtection="1">
      <alignment horizontal="left" vertical="top"/>
      <protection locked="0"/>
    </xf>
    <xf numFmtId="0" fontId="5" fillId="0" borderId="0" xfId="0" applyFont="1" applyAlignment="1" applyProtection="1">
      <alignment horizontal="right" vertical="top"/>
      <protection locked="0"/>
    </xf>
    <xf numFmtId="0" fontId="0" fillId="0" borderId="0" xfId="0" applyAlignment="1" applyProtection="1">
      <alignment horizontal="left" vertical="top"/>
      <protection locked="0"/>
    </xf>
    <xf numFmtId="165" fontId="7" fillId="0" borderId="0" xfId="0" applyNumberFormat="1" applyFont="1" applyAlignment="1" applyProtection="1">
      <alignment horizontal="right" vertical="top"/>
      <protection locked="0"/>
    </xf>
    <xf numFmtId="166" fontId="7" fillId="0" borderId="0" xfId="0" applyNumberFormat="1" applyFont="1" applyAlignment="1" applyProtection="1">
      <alignment horizontal="right" vertical="top"/>
      <protection locked="0"/>
    </xf>
    <xf numFmtId="0" fontId="3" fillId="0" borderId="0" xfId="0" applyFont="1" applyAlignment="1" applyProtection="1">
      <alignment horizontal="left" vertical="top"/>
      <protection locked="0"/>
    </xf>
    <xf numFmtId="0" fontId="5" fillId="0" borderId="0" xfId="0" applyFont="1" applyAlignment="1" applyProtection="1">
      <alignment horizontal="left" vertical="top"/>
      <protection locked="0"/>
    </xf>
    <xf numFmtId="1" fontId="8" fillId="0" borderId="0" xfId="0" applyNumberFormat="1" applyFont="1" applyAlignment="1" applyProtection="1">
      <alignment horizontal="left" vertical="top"/>
      <protection locked="0"/>
    </xf>
    <xf numFmtId="0" fontId="8" fillId="0" borderId="0" xfId="0" applyFont="1" applyAlignment="1" applyProtection="1">
      <alignment horizontal="left" vertical="top"/>
      <protection locked="0"/>
    </xf>
    <xf numFmtId="2" fontId="8" fillId="0" borderId="0" xfId="0" applyNumberFormat="1" applyFont="1" applyAlignment="1" applyProtection="1">
      <alignment horizontal="right" vertical="top"/>
      <protection locked="0"/>
    </xf>
    <xf numFmtId="167" fontId="8" fillId="0" borderId="0" xfId="0" applyNumberFormat="1" applyFont="1" applyAlignment="1" applyProtection="1">
      <alignment horizontal="right" vertical="top"/>
      <protection locked="0"/>
    </xf>
    <xf numFmtId="165" fontId="8" fillId="0" borderId="0" xfId="0" applyNumberFormat="1" applyFont="1" applyAlignment="1" applyProtection="1">
      <alignment horizontal="right" vertical="top"/>
      <protection locked="0"/>
    </xf>
    <xf numFmtId="0" fontId="10" fillId="0" borderId="0" xfId="0" applyFont="1" applyAlignment="1" applyProtection="1">
      <alignment horizontal="right" vertical="top"/>
      <protection locked="0"/>
    </xf>
    <xf numFmtId="166" fontId="8" fillId="0" borderId="0" xfId="0" applyNumberFormat="1" applyFont="1" applyAlignment="1" applyProtection="1">
      <alignment horizontal="right" vertical="top"/>
      <protection locked="0"/>
    </xf>
    <xf numFmtId="49" fontId="6" fillId="0" borderId="0" xfId="0" applyNumberFormat="1" applyFont="1" applyAlignment="1" applyProtection="1">
      <alignment horizontal="left" vertical="top"/>
      <protection locked="0"/>
    </xf>
    <xf numFmtId="49" fontId="11" fillId="0" borderId="0" xfId="0" applyNumberFormat="1" applyFont="1" applyAlignment="1" applyProtection="1">
      <alignment horizontal="left" vertical="top"/>
      <protection locked="0"/>
    </xf>
    <xf numFmtId="4" fontId="8" fillId="0" borderId="0" xfId="0" applyNumberFormat="1" applyFont="1" applyAlignment="1" applyProtection="1">
      <alignment horizontal="right" vertical="top"/>
      <protection locked="0"/>
    </xf>
    <xf numFmtId="0" fontId="12" fillId="0" borderId="0" xfId="0" applyFont="1"/>
    <xf numFmtId="0" fontId="12" fillId="0" borderId="0" xfId="0" applyFont="1" applyAlignment="1" applyProtection="1">
      <alignment horizontal="left" vertical="top"/>
      <protection locked="0"/>
    </xf>
    <xf numFmtId="0" fontId="14" fillId="0" borderId="0" xfId="0" applyFont="1" applyAlignment="1" applyProtection="1">
      <alignment horizontal="left" vertical="top"/>
      <protection locked="0"/>
    </xf>
    <xf numFmtId="164" fontId="11" fillId="0" borderId="0" xfId="0" applyNumberFormat="1" applyFont="1" applyAlignment="1" applyProtection="1">
      <alignment horizontal="right" vertical="top"/>
      <protection locked="0"/>
    </xf>
    <xf numFmtId="0" fontId="11" fillId="0" borderId="0" xfId="0" applyFont="1" applyAlignment="1" applyProtection="1">
      <alignment horizontal="left" vertical="top"/>
      <protection locked="0"/>
    </xf>
    <xf numFmtId="7" fontId="10" fillId="0" borderId="0" xfId="0" applyNumberFormat="1" applyFont="1" applyAlignment="1" applyProtection="1">
      <alignment horizontal="right" vertical="top"/>
      <protection locked="0"/>
    </xf>
    <xf numFmtId="7" fontId="13" fillId="0" borderId="0" xfId="0" applyNumberFormat="1" applyFont="1" applyAlignment="1" applyProtection="1">
      <alignment horizontal="right" vertical="top"/>
      <protection locked="0"/>
    </xf>
    <xf numFmtId="7" fontId="11" fillId="0" borderId="0" xfId="0" applyNumberFormat="1" applyFont="1" applyAlignment="1" applyProtection="1">
      <alignment horizontal="right" vertical="top"/>
      <protection locked="0"/>
    </xf>
    <xf numFmtId="10" fontId="11" fillId="0" borderId="0" xfId="0" applyNumberFormat="1" applyFont="1" applyAlignment="1" applyProtection="1">
      <alignment horizontal="right" vertical="top"/>
      <protection locked="0"/>
    </xf>
    <xf numFmtId="0" fontId="15" fillId="0" borderId="0" xfId="0" applyFont="1" applyAlignment="1" applyProtection="1">
      <alignment horizontal="left" vertical="top"/>
      <protection locked="0"/>
    </xf>
    <xf numFmtId="0" fontId="9" fillId="0" borderId="1" xfId="0" applyFont="1" applyBorder="1" applyAlignment="1" applyProtection="1">
      <alignment horizontal="left" vertical="top"/>
      <protection locked="0"/>
    </xf>
    <xf numFmtId="0" fontId="0" fillId="0" borderId="1" xfId="0" applyBorder="1"/>
    <xf numFmtId="0" fontId="10" fillId="0" borderId="1" xfId="0" applyFont="1" applyBorder="1" applyAlignment="1" applyProtection="1">
      <alignment horizontal="right" vertical="top"/>
      <protection locked="0"/>
    </xf>
    <xf numFmtId="7" fontId="10" fillId="0" borderId="1" xfId="0" applyNumberFormat="1" applyFont="1" applyBorder="1" applyAlignment="1" applyProtection="1">
      <alignment horizontal="right" vertical="top"/>
      <protection locked="0"/>
    </xf>
    <xf numFmtId="0" fontId="0" fillId="0" borderId="0" xfId="0" applyBorder="1"/>
    <xf numFmtId="0" fontId="10" fillId="0" borderId="0" xfId="0" applyFont="1" applyBorder="1" applyAlignment="1" applyProtection="1">
      <alignment horizontal="right" vertical="top"/>
      <protection locked="0"/>
    </xf>
    <xf numFmtId="7" fontId="10" fillId="0" borderId="0" xfId="0" applyNumberFormat="1" applyFont="1" applyBorder="1" applyAlignment="1" applyProtection="1">
      <alignment horizontal="right" vertical="top"/>
      <protection locked="0"/>
    </xf>
    <xf numFmtId="0" fontId="16" fillId="0" borderId="0" xfId="0" applyFont="1" applyAlignment="1" applyProtection="1">
      <alignment horizontal="left" vertical="top"/>
      <protection locked="0"/>
    </xf>
    <xf numFmtId="49" fontId="1" fillId="0" borderId="0" xfId="0" applyNumberFormat="1" applyFont="1" applyAlignment="1" applyProtection="1">
      <alignment horizontal="left" vertical="top"/>
      <protection locked="0"/>
    </xf>
    <xf numFmtId="49" fontId="0" fillId="0" borderId="0" xfId="0" applyNumberFormat="1"/>
    <xf numFmtId="49" fontId="17" fillId="0" borderId="0" xfId="0" applyNumberFormat="1" applyFont="1" applyAlignment="1" applyProtection="1">
      <alignment horizontal="left" vertical="top"/>
      <protection locked="0"/>
    </xf>
    <xf numFmtId="4" fontId="6" fillId="0" borderId="0" xfId="0" applyNumberFormat="1" applyFont="1" applyAlignment="1" applyProtection="1">
      <alignment horizontal="right" vertical="top"/>
      <protection locked="0"/>
    </xf>
    <xf numFmtId="4" fontId="0" fillId="0" borderId="0" xfId="0" applyNumberFormat="1"/>
    <xf numFmtId="4" fontId="7" fillId="0" borderId="0" xfId="0" applyNumberFormat="1" applyFont="1" applyAlignment="1" applyProtection="1">
      <alignment horizontal="right" vertical="top"/>
      <protection locked="0"/>
    </xf>
    <xf numFmtId="0" fontId="18" fillId="0" borderId="0" xfId="1" applyNumberFormat="1" applyFont="1" applyAlignment="1"/>
    <xf numFmtId="0" fontId="18" fillId="0" borderId="0" xfId="1" applyFont="1" applyAlignment="1"/>
    <xf numFmtId="0" fontId="18" fillId="0" borderId="0" xfId="1" applyNumberFormat="1" applyFont="1" applyFill="1" applyBorder="1" applyAlignment="1"/>
    <xf numFmtId="0" fontId="18" fillId="0" borderId="0" xfId="1" applyFont="1" applyFill="1" applyBorder="1" applyAlignment="1"/>
    <xf numFmtId="0" fontId="21" fillId="0" borderId="6" xfId="1" applyFont="1" applyFill="1" applyBorder="1" applyAlignment="1">
      <alignment horizontal="center"/>
    </xf>
    <xf numFmtId="0" fontId="18" fillId="0" borderId="6" xfId="1" applyFont="1" applyFill="1" applyBorder="1" applyAlignment="1">
      <alignment horizontal="center"/>
    </xf>
    <xf numFmtId="49" fontId="20" fillId="0" borderId="6" xfId="1" applyNumberFormat="1" applyFont="1" applyFill="1" applyBorder="1" applyAlignment="1">
      <alignment horizontal="left" vertical="center" wrapText="1"/>
    </xf>
    <xf numFmtId="0" fontId="18" fillId="0" borderId="6" xfId="1" applyFont="1" applyFill="1" applyBorder="1" applyAlignment="1">
      <alignment horizontal="right" vertical="center" wrapText="1"/>
    </xf>
    <xf numFmtId="0" fontId="18" fillId="0" borderId="6" xfId="1" applyFont="1" applyFill="1" applyBorder="1" applyAlignment="1">
      <alignment horizontal="left" vertical="center" wrapText="1"/>
    </xf>
    <xf numFmtId="0" fontId="18" fillId="0" borderId="6" xfId="1" applyFont="1" applyFill="1" applyBorder="1" applyAlignment="1">
      <alignment wrapText="1"/>
    </xf>
    <xf numFmtId="0" fontId="20" fillId="0" borderId="6" xfId="1" applyFont="1" applyFill="1" applyBorder="1" applyAlignment="1">
      <alignment horizontal="center" vertical="top" wrapText="1"/>
    </xf>
    <xf numFmtId="0" fontId="20" fillId="0" borderId="6" xfId="1" applyFont="1" applyFill="1" applyBorder="1" applyAlignment="1">
      <alignment vertical="top" wrapText="1"/>
    </xf>
    <xf numFmtId="0" fontId="20" fillId="0" borderId="6" xfId="1" applyFont="1" applyFill="1" applyBorder="1" applyAlignment="1">
      <alignment horizontal="right" vertical="top" wrapText="1"/>
    </xf>
    <xf numFmtId="168" fontId="20" fillId="0" borderId="6" xfId="1" applyNumberFormat="1" applyFont="1" applyFill="1" applyBorder="1" applyAlignment="1">
      <alignment horizontal="right" vertical="top"/>
    </xf>
    <xf numFmtId="168" fontId="20" fillId="0" borderId="6" xfId="1" applyNumberFormat="1" applyFont="1" applyFill="1" applyBorder="1" applyAlignment="1">
      <alignment horizontal="right" vertical="top" wrapText="1"/>
    </xf>
    <xf numFmtId="0" fontId="20" fillId="0" borderId="6" xfId="1" applyNumberFormat="1" applyFont="1" applyFill="1" applyBorder="1" applyAlignment="1">
      <alignment horizontal="center" vertical="top" wrapText="1"/>
    </xf>
    <xf numFmtId="49" fontId="20" fillId="0" borderId="6" xfId="1" applyNumberFormat="1" applyFont="1" applyFill="1" applyBorder="1" applyAlignment="1">
      <alignment vertical="top" wrapText="1"/>
    </xf>
    <xf numFmtId="49" fontId="20" fillId="0" borderId="6" xfId="1" applyNumberFormat="1" applyFont="1" applyFill="1" applyBorder="1" applyAlignment="1">
      <alignment horizontal="right" vertical="top" wrapText="1"/>
    </xf>
    <xf numFmtId="0" fontId="20" fillId="0" borderId="6" xfId="1" applyNumberFormat="1" applyFont="1" applyFill="1" applyBorder="1" applyAlignment="1">
      <alignment vertical="top" wrapText="1"/>
    </xf>
    <xf numFmtId="2" fontId="20" fillId="0" borderId="6" xfId="1" applyNumberFormat="1" applyFont="1" applyFill="1" applyBorder="1" applyAlignment="1">
      <alignment vertical="top" wrapText="1"/>
    </xf>
    <xf numFmtId="0" fontId="20" fillId="0" borderId="6" xfId="1" applyNumberFormat="1" applyFont="1" applyFill="1" applyBorder="1" applyAlignment="1">
      <alignment horizontal="right" vertical="top" wrapText="1"/>
    </xf>
    <xf numFmtId="49" fontId="20" fillId="0" borderId="6" xfId="1" applyNumberFormat="1" applyFont="1" applyFill="1" applyBorder="1" applyAlignment="1">
      <alignment horizontal="center" vertical="top" wrapText="1"/>
    </xf>
    <xf numFmtId="9" fontId="20" fillId="0" borderId="6" xfId="1" applyNumberFormat="1" applyFont="1" applyFill="1" applyBorder="1" applyAlignment="1">
      <alignment horizontal="right" vertical="top" wrapText="1"/>
    </xf>
    <xf numFmtId="0" fontId="21" fillId="2" borderId="6" xfId="1" applyFont="1" applyFill="1" applyBorder="1" applyAlignment="1">
      <alignment horizontal="center"/>
    </xf>
    <xf numFmtId="168" fontId="22" fillId="2" borderId="6" xfId="1" applyNumberFormat="1" applyFont="1" applyFill="1" applyBorder="1" applyAlignment="1">
      <alignment horizontal="right"/>
    </xf>
    <xf numFmtId="49" fontId="21" fillId="2" borderId="6" xfId="1" applyNumberFormat="1" applyFont="1" applyFill="1" applyBorder="1" applyAlignment="1">
      <alignment horizontal="center"/>
    </xf>
    <xf numFmtId="49" fontId="21" fillId="2" borderId="6" xfId="1" applyNumberFormat="1" applyFont="1" applyFill="1" applyBorder="1" applyAlignment="1">
      <alignment horizontal="right"/>
    </xf>
    <xf numFmtId="49" fontId="21" fillId="2" borderId="2" xfId="1" applyNumberFormat="1" applyFont="1" applyFill="1" applyBorder="1" applyAlignment="1">
      <alignment horizontal="center"/>
    </xf>
    <xf numFmtId="49" fontId="21" fillId="2" borderId="2" xfId="1" applyNumberFormat="1" applyFont="1" applyFill="1" applyBorder="1" applyAlignment="1">
      <alignment horizontal="right"/>
    </xf>
    <xf numFmtId="49" fontId="21" fillId="2" borderId="6" xfId="1" applyNumberFormat="1" applyFont="1" applyFill="1" applyBorder="1" applyAlignment="1">
      <alignment horizontal="left"/>
    </xf>
    <xf numFmtId="49" fontId="20" fillId="0" borderId="6" xfId="1" applyNumberFormat="1" applyFont="1" applyFill="1" applyBorder="1" applyAlignment="1">
      <alignment horizontal="left" vertical="top" wrapText="1"/>
    </xf>
    <xf numFmtId="1" fontId="20" fillId="0" borderId="6" xfId="1" applyNumberFormat="1" applyFont="1" applyFill="1" applyBorder="1" applyAlignment="1">
      <alignment horizontal="right" vertical="top" wrapText="1"/>
    </xf>
    <xf numFmtId="49" fontId="21" fillId="2" borderId="3" xfId="1" applyNumberFormat="1" applyFont="1" applyFill="1" applyBorder="1" applyAlignment="1">
      <alignment horizontal="center"/>
    </xf>
    <xf numFmtId="168" fontId="21" fillId="2" borderId="4" xfId="1" applyNumberFormat="1" applyFont="1" applyFill="1" applyBorder="1" applyAlignment="1">
      <alignment horizontal="right"/>
    </xf>
    <xf numFmtId="168" fontId="21" fillId="2" borderId="5" xfId="1" applyNumberFormat="1" applyFont="1" applyFill="1" applyBorder="1" applyAlignment="1">
      <alignment horizontal="right"/>
    </xf>
    <xf numFmtId="0" fontId="21" fillId="2" borderId="3" xfId="1" applyNumberFormat="1" applyFont="1" applyFill="1" applyBorder="1" applyAlignment="1">
      <alignment horizontal="center" vertical="center" wrapText="1"/>
    </xf>
    <xf numFmtId="168" fontId="21" fillId="2" borderId="5" xfId="1" applyNumberFormat="1" applyFont="1" applyFill="1" applyBorder="1" applyAlignment="1">
      <alignment horizontal="right" vertical="center" wrapText="1"/>
    </xf>
    <xf numFmtId="168" fontId="19" fillId="2" borderId="5" xfId="1" applyNumberFormat="1" applyFont="1" applyFill="1" applyBorder="1" applyAlignment="1">
      <alignment horizontal="right" vertical="center"/>
    </xf>
    <xf numFmtId="49" fontId="15" fillId="0" borderId="0" xfId="2" applyNumberFormat="1" applyFont="1" applyAlignment="1" applyProtection="1">
      <alignment horizontal="center" wrapText="1"/>
    </xf>
    <xf numFmtId="0" fontId="17" fillId="0" borderId="0" xfId="2" applyProtection="1"/>
    <xf numFmtId="0" fontId="12" fillId="0" borderId="0" xfId="2" applyFont="1" applyAlignment="1" applyProtection="1">
      <alignment horizontal="justify"/>
    </xf>
    <xf numFmtId="0" fontId="12" fillId="0" borderId="0" xfId="2" applyFont="1" applyProtection="1"/>
    <xf numFmtId="0" fontId="14" fillId="0" borderId="0" xfId="2" applyFont="1" applyProtection="1"/>
    <xf numFmtId="0" fontId="13" fillId="0" borderId="0" xfId="2" applyFont="1" applyAlignment="1" applyProtection="1">
      <alignment horizontal="justify"/>
    </xf>
    <xf numFmtId="0" fontId="24" fillId="0" borderId="0" xfId="2" applyFont="1" applyProtection="1"/>
    <xf numFmtId="0" fontId="14" fillId="0" borderId="0" xfId="2" applyFont="1" applyAlignment="1" applyProtection="1">
      <alignment horizontal="justify"/>
    </xf>
    <xf numFmtId="49" fontId="24" fillId="0" borderId="0" xfId="0" applyNumberFormat="1" applyFont="1" applyAlignment="1" applyProtection="1">
      <alignment horizontal="left" vertical="top"/>
      <protection locked="0"/>
    </xf>
    <xf numFmtId="0" fontId="27" fillId="0" borderId="0" xfId="0" applyFont="1" applyAlignment="1" applyProtection="1">
      <alignment horizontal="right" vertical="top"/>
      <protection locked="0"/>
    </xf>
    <xf numFmtId="0" fontId="28" fillId="0" borderId="0" xfId="0" applyFont="1" applyAlignment="1" applyProtection="1">
      <alignment horizontal="left" vertical="top"/>
      <protection locked="0"/>
    </xf>
    <xf numFmtId="0" fontId="28" fillId="0" borderId="0" xfId="0" applyFont="1"/>
    <xf numFmtId="0" fontId="16" fillId="0" borderId="0" xfId="0" applyFont="1" applyAlignment="1" applyProtection="1">
      <alignment horizontal="left" vertical="top" wrapText="1"/>
      <protection locked="0"/>
    </xf>
    <xf numFmtId="0" fontId="4" fillId="0" borderId="0" xfId="0" applyFont="1" applyAlignment="1" applyProtection="1">
      <alignment horizontal="left" vertical="top" wrapText="1"/>
      <protection locked="0"/>
    </xf>
    <xf numFmtId="0" fontId="16" fillId="0" borderId="0" xfId="0" applyFont="1" applyAlignment="1">
      <alignment vertical="top" wrapText="1"/>
    </xf>
    <xf numFmtId="0" fontId="16" fillId="0" borderId="0" xfId="0" applyFont="1" applyAlignment="1">
      <alignment vertical="top"/>
    </xf>
    <xf numFmtId="0" fontId="4" fillId="0" borderId="0" xfId="0" applyFont="1" applyAlignment="1" applyProtection="1">
      <alignment vertical="top" wrapText="1"/>
      <protection locked="0"/>
    </xf>
    <xf numFmtId="0" fontId="4" fillId="0" borderId="0" xfId="0" applyFont="1" applyAlignment="1" applyProtection="1">
      <alignment vertical="top"/>
      <protection locked="0"/>
    </xf>
    <xf numFmtId="49" fontId="19" fillId="2" borderId="3" xfId="1" applyNumberFormat="1" applyFont="1" applyFill="1" applyBorder="1" applyAlignment="1">
      <alignment horizontal="right" vertical="center"/>
    </xf>
    <xf numFmtId="0" fontId="19" fillId="2" borderId="4" xfId="1" applyFont="1" applyFill="1" applyBorder="1" applyAlignment="1">
      <alignment horizontal="right" vertical="center"/>
    </xf>
    <xf numFmtId="0" fontId="20" fillId="0" borderId="2" xfId="1" applyFont="1" applyFill="1" applyBorder="1" applyAlignment="1">
      <alignment horizontal="center" vertical="center"/>
    </xf>
    <xf numFmtId="49" fontId="26" fillId="2" borderId="4" xfId="1" applyNumberFormat="1" applyFont="1" applyFill="1" applyBorder="1" applyAlignment="1">
      <alignment horizontal="left" vertical="center" wrapText="1"/>
    </xf>
    <xf numFmtId="0" fontId="21" fillId="2" borderId="4" xfId="1" applyFont="1" applyFill="1" applyBorder="1" applyAlignment="1">
      <alignment horizontal="left" vertical="center" wrapText="1"/>
    </xf>
    <xf numFmtId="49" fontId="21" fillId="2" borderId="4" xfId="1" applyNumberFormat="1" applyFont="1" applyFill="1" applyBorder="1" applyAlignment="1">
      <alignment horizontal="left" vertical="center" wrapText="1"/>
    </xf>
    <xf numFmtId="49" fontId="19" fillId="2" borderId="2" xfId="1" applyNumberFormat="1" applyFont="1" applyFill="1" applyBorder="1" applyAlignment="1">
      <alignment horizontal="left" vertical="center"/>
    </xf>
    <xf numFmtId="0" fontId="19" fillId="2" borderId="2" xfId="1" applyFont="1" applyFill="1" applyBorder="1" applyAlignment="1">
      <alignment horizontal="left" vertical="center"/>
    </xf>
    <xf numFmtId="0" fontId="20" fillId="0" borderId="2" xfId="1" applyFont="1" applyFill="1" applyBorder="1" applyAlignment="1">
      <alignment horizontal="center"/>
    </xf>
    <xf numFmtId="0" fontId="20" fillId="0" borderId="2" xfId="1" applyFont="1" applyFill="1" applyBorder="1" applyAlignment="1">
      <alignment horizontal="left"/>
    </xf>
    <xf numFmtId="0" fontId="20" fillId="0" borderId="2" xfId="1" applyFont="1" applyFill="1" applyBorder="1" applyAlignment="1">
      <alignment horizontal="left" vertical="center"/>
    </xf>
    <xf numFmtId="49" fontId="19" fillId="2" borderId="6" xfId="1" applyNumberFormat="1" applyFont="1" applyFill="1" applyBorder="1" applyAlignment="1">
      <alignment horizontal="left" vertical="center" wrapText="1"/>
    </xf>
    <xf numFmtId="0" fontId="19" fillId="2" borderId="6" xfId="1" applyFont="1" applyFill="1" applyBorder="1" applyAlignment="1">
      <alignment horizontal="left" vertical="center"/>
    </xf>
    <xf numFmtId="0" fontId="20" fillId="0" borderId="6" xfId="1" applyFont="1" applyFill="1" applyBorder="1" applyAlignment="1">
      <alignment horizontal="center"/>
    </xf>
    <xf numFmtId="49" fontId="19" fillId="2" borderId="6" xfId="1" applyNumberFormat="1" applyFont="1" applyFill="1" applyBorder="1" applyAlignment="1">
      <alignment horizontal="right"/>
    </xf>
    <xf numFmtId="0" fontId="19" fillId="2" borderId="6" xfId="1" applyFont="1" applyFill="1" applyBorder="1" applyAlignment="1">
      <alignment horizontal="right"/>
    </xf>
    <xf numFmtId="0" fontId="20" fillId="2" borderId="6" xfId="1" applyFont="1" applyFill="1" applyBorder="1" applyAlignment="1">
      <alignment horizontal="right" vertical="top" wrapText="1"/>
    </xf>
    <xf numFmtId="49" fontId="19" fillId="2" borderId="6" xfId="1" applyNumberFormat="1" applyFont="1" applyFill="1" applyBorder="1" applyAlignment="1">
      <alignment horizontal="left" vertical="center"/>
    </xf>
    <xf numFmtId="0" fontId="20" fillId="0" borderId="6" xfId="1" applyFont="1" applyFill="1" applyBorder="1" applyAlignment="1">
      <alignment horizontal="left"/>
    </xf>
  </cellXfs>
  <cellStyles count="4">
    <cellStyle name="Navadno" xfId="0" builtinId="0"/>
    <cellStyle name="Navadno 2" xfId="1"/>
    <cellStyle name="Navadno_popis_ceste" xfId="2"/>
    <cellStyle name="Normal 2"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ova tema">
  <a:themeElements>
    <a:clrScheme name="Pisarn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isarn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isarn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86"/>
  <sheetViews>
    <sheetView tabSelected="1" zoomScaleNormal="100" workbookViewId="0"/>
  </sheetViews>
  <sheetFormatPr defaultRowHeight="12.75" x14ac:dyDescent="0.2"/>
  <cols>
    <col min="1" max="1" width="83" style="82" customWidth="1"/>
    <col min="2" max="16384" width="9.140625" style="82"/>
  </cols>
  <sheetData>
    <row r="1" spans="1:6" ht="54" x14ac:dyDescent="0.25">
      <c r="A1" s="81" t="s">
        <v>439</v>
      </c>
    </row>
    <row r="3" spans="1:6" ht="28.5" x14ac:dyDescent="0.2">
      <c r="A3" s="83" t="s">
        <v>328</v>
      </c>
    </row>
    <row r="4" spans="1:6" ht="14.25" x14ac:dyDescent="0.2">
      <c r="A4" s="84"/>
    </row>
    <row r="5" spans="1:6" ht="15" x14ac:dyDescent="0.25">
      <c r="A5" s="85" t="s">
        <v>329</v>
      </c>
    </row>
    <row r="6" spans="1:6" ht="14.25" x14ac:dyDescent="0.2">
      <c r="A6" s="84"/>
    </row>
    <row r="7" spans="1:6" ht="43.5" x14ac:dyDescent="0.2">
      <c r="A7" s="86" t="s">
        <v>399</v>
      </c>
      <c r="F7" s="87"/>
    </row>
    <row r="8" spans="1:6" ht="43.5" x14ac:dyDescent="0.2">
      <c r="A8" s="86" t="s">
        <v>330</v>
      </c>
      <c r="F8" s="87"/>
    </row>
    <row r="9" spans="1:6" ht="43.5" x14ac:dyDescent="0.2">
      <c r="A9" s="86" t="s">
        <v>331</v>
      </c>
      <c r="F9" s="87"/>
    </row>
    <row r="10" spans="1:6" ht="57.75" x14ac:dyDescent="0.2">
      <c r="A10" s="86" t="s">
        <v>332</v>
      </c>
    </row>
    <row r="11" spans="1:6" ht="29.25" x14ac:dyDescent="0.2">
      <c r="A11" s="86" t="s">
        <v>333</v>
      </c>
    </row>
    <row r="12" spans="1:6" ht="29.25" x14ac:dyDescent="0.2">
      <c r="A12" s="86" t="s">
        <v>334</v>
      </c>
    </row>
    <row r="13" spans="1:6" ht="29.25" x14ac:dyDescent="0.2">
      <c r="A13" s="86" t="s">
        <v>335</v>
      </c>
    </row>
    <row r="14" spans="1:6" ht="43.5" x14ac:dyDescent="0.2">
      <c r="A14" s="86" t="s">
        <v>336</v>
      </c>
    </row>
    <row r="15" spans="1:6" ht="29.25" x14ac:dyDescent="0.2">
      <c r="A15" s="86" t="s">
        <v>337</v>
      </c>
    </row>
    <row r="16" spans="1:6" ht="15" x14ac:dyDescent="0.25">
      <c r="A16" s="86" t="s">
        <v>338</v>
      </c>
    </row>
    <row r="17" spans="1:1" ht="43.5" x14ac:dyDescent="0.2">
      <c r="A17" s="86" t="s">
        <v>339</v>
      </c>
    </row>
    <row r="18" spans="1:1" ht="15" x14ac:dyDescent="0.25">
      <c r="A18" s="86" t="s">
        <v>340</v>
      </c>
    </row>
    <row r="19" spans="1:1" ht="29.25" x14ac:dyDescent="0.2">
      <c r="A19" s="86" t="s">
        <v>341</v>
      </c>
    </row>
    <row r="20" spans="1:1" ht="29.25" x14ac:dyDescent="0.2">
      <c r="A20" s="86" t="s">
        <v>342</v>
      </c>
    </row>
    <row r="21" spans="1:1" ht="29.25" x14ac:dyDescent="0.2">
      <c r="A21" s="86" t="s">
        <v>343</v>
      </c>
    </row>
    <row r="22" spans="1:1" ht="29.25" x14ac:dyDescent="0.2">
      <c r="A22" s="86" t="s">
        <v>344</v>
      </c>
    </row>
    <row r="23" spans="1:1" ht="43.5" x14ac:dyDescent="0.2">
      <c r="A23" s="86" t="s">
        <v>345</v>
      </c>
    </row>
    <row r="24" spans="1:1" ht="29.25" x14ac:dyDescent="0.2">
      <c r="A24" s="86" t="s">
        <v>346</v>
      </c>
    </row>
    <row r="25" spans="1:1" ht="29.25" x14ac:dyDescent="0.2">
      <c r="A25" s="86" t="s">
        <v>347</v>
      </c>
    </row>
    <row r="26" spans="1:1" ht="14.25" x14ac:dyDescent="0.2">
      <c r="A26" s="83"/>
    </row>
    <row r="27" spans="1:1" ht="15" x14ac:dyDescent="0.25">
      <c r="A27" s="85" t="s">
        <v>348</v>
      </c>
    </row>
    <row r="28" spans="1:1" ht="15" x14ac:dyDescent="0.25">
      <c r="A28" s="85"/>
    </row>
    <row r="29" spans="1:1" ht="29.25" x14ac:dyDescent="0.2">
      <c r="A29" s="86" t="s">
        <v>349</v>
      </c>
    </row>
    <row r="30" spans="1:1" ht="43.5" x14ac:dyDescent="0.2">
      <c r="A30" s="86" t="s">
        <v>350</v>
      </c>
    </row>
    <row r="31" spans="1:1" ht="29.25" x14ac:dyDescent="0.2">
      <c r="A31" s="86" t="s">
        <v>351</v>
      </c>
    </row>
    <row r="32" spans="1:1" ht="29.25" x14ac:dyDescent="0.2">
      <c r="A32" s="86" t="s">
        <v>352</v>
      </c>
    </row>
    <row r="33" spans="1:1" ht="43.5" x14ac:dyDescent="0.2">
      <c r="A33" s="86" t="s">
        <v>353</v>
      </c>
    </row>
    <row r="34" spans="1:1" ht="15" x14ac:dyDescent="0.25">
      <c r="A34" s="86" t="s">
        <v>354</v>
      </c>
    </row>
    <row r="35" spans="1:1" ht="29.25" x14ac:dyDescent="0.2">
      <c r="A35" s="86" t="s">
        <v>355</v>
      </c>
    </row>
    <row r="36" spans="1:1" ht="29.25" x14ac:dyDescent="0.2">
      <c r="A36" s="86" t="s">
        <v>356</v>
      </c>
    </row>
    <row r="37" spans="1:1" ht="29.25" x14ac:dyDescent="0.2">
      <c r="A37" s="86" t="s">
        <v>357</v>
      </c>
    </row>
    <row r="38" spans="1:1" ht="15" x14ac:dyDescent="0.25">
      <c r="A38" s="86" t="s">
        <v>358</v>
      </c>
    </row>
    <row r="39" spans="1:1" ht="15" x14ac:dyDescent="0.25">
      <c r="A39" s="86" t="s">
        <v>359</v>
      </c>
    </row>
    <row r="40" spans="1:1" ht="29.25" x14ac:dyDescent="0.2">
      <c r="A40" s="86" t="s">
        <v>360</v>
      </c>
    </row>
    <row r="41" spans="1:1" ht="43.5" x14ac:dyDescent="0.2">
      <c r="A41" s="86" t="s">
        <v>361</v>
      </c>
    </row>
    <row r="42" spans="1:1" ht="43.5" x14ac:dyDescent="0.2">
      <c r="A42" s="86" t="s">
        <v>362</v>
      </c>
    </row>
    <row r="43" spans="1:1" ht="43.5" x14ac:dyDescent="0.2">
      <c r="A43" s="86" t="s">
        <v>363</v>
      </c>
    </row>
    <row r="44" spans="1:1" ht="43.5" x14ac:dyDescent="0.2">
      <c r="A44" s="86" t="s">
        <v>364</v>
      </c>
    </row>
    <row r="45" spans="1:1" ht="14.25" x14ac:dyDescent="0.2">
      <c r="A45" s="83"/>
    </row>
    <row r="46" spans="1:1" ht="15" x14ac:dyDescent="0.25">
      <c r="A46" s="85" t="s">
        <v>365</v>
      </c>
    </row>
    <row r="47" spans="1:1" ht="14.25" x14ac:dyDescent="0.2">
      <c r="A47" s="83"/>
    </row>
    <row r="48" spans="1:1" ht="15" x14ac:dyDescent="0.25">
      <c r="A48" s="86" t="s">
        <v>366</v>
      </c>
    </row>
    <row r="49" spans="1:1" ht="29.25" x14ac:dyDescent="0.2">
      <c r="A49" s="86" t="s">
        <v>367</v>
      </c>
    </row>
    <row r="50" spans="1:1" ht="43.5" x14ac:dyDescent="0.2">
      <c r="A50" s="86" t="s">
        <v>368</v>
      </c>
    </row>
    <row r="51" spans="1:1" ht="15" x14ac:dyDescent="0.25">
      <c r="A51" s="86" t="s">
        <v>369</v>
      </c>
    </row>
    <row r="52" spans="1:1" ht="43.5" x14ac:dyDescent="0.2">
      <c r="A52" s="86" t="s">
        <v>370</v>
      </c>
    </row>
    <row r="53" spans="1:1" ht="29.25" x14ac:dyDescent="0.2">
      <c r="A53" s="86" t="s">
        <v>371</v>
      </c>
    </row>
    <row r="54" spans="1:1" ht="29.25" x14ac:dyDescent="0.2">
      <c r="A54" s="86" t="s">
        <v>372</v>
      </c>
    </row>
    <row r="55" spans="1:1" ht="29.25" x14ac:dyDescent="0.2">
      <c r="A55" s="86" t="s">
        <v>373</v>
      </c>
    </row>
    <row r="56" spans="1:1" ht="15" x14ac:dyDescent="0.25">
      <c r="A56" s="86" t="s">
        <v>374</v>
      </c>
    </row>
    <row r="57" spans="1:1" ht="43.5" x14ac:dyDescent="0.2">
      <c r="A57" s="86" t="s">
        <v>375</v>
      </c>
    </row>
    <row r="58" spans="1:1" ht="15" x14ac:dyDescent="0.25">
      <c r="A58" s="86" t="s">
        <v>376</v>
      </c>
    </row>
    <row r="59" spans="1:1" ht="29.25" x14ac:dyDescent="0.2">
      <c r="A59" s="86" t="s">
        <v>377</v>
      </c>
    </row>
    <row r="60" spans="1:1" ht="15" x14ac:dyDescent="0.25">
      <c r="A60" s="86" t="s">
        <v>378</v>
      </c>
    </row>
    <row r="61" spans="1:1" ht="29.25" x14ac:dyDescent="0.2">
      <c r="A61" s="86" t="s">
        <v>379</v>
      </c>
    </row>
    <row r="62" spans="1:1" ht="14.25" x14ac:dyDescent="0.2">
      <c r="A62" s="83"/>
    </row>
    <row r="63" spans="1:1" ht="30" x14ac:dyDescent="0.25">
      <c r="A63" s="88" t="s">
        <v>380</v>
      </c>
    </row>
    <row r="64" spans="1:1" ht="14.25" x14ac:dyDescent="0.2">
      <c r="A64" s="83"/>
    </row>
    <row r="65" spans="1:1" ht="29.25" x14ac:dyDescent="0.2">
      <c r="A65" s="86" t="s">
        <v>381</v>
      </c>
    </row>
    <row r="66" spans="1:1" ht="43.5" x14ac:dyDescent="0.2">
      <c r="A66" s="86" t="s">
        <v>382</v>
      </c>
    </row>
    <row r="67" spans="1:1" ht="29.25" x14ac:dyDescent="0.2">
      <c r="A67" s="86" t="s">
        <v>383</v>
      </c>
    </row>
    <row r="68" spans="1:1" ht="43.5" x14ac:dyDescent="0.2">
      <c r="A68" s="86" t="s">
        <v>384</v>
      </c>
    </row>
    <row r="69" spans="1:1" ht="57.75" x14ac:dyDescent="0.2">
      <c r="A69" s="86" t="s">
        <v>385</v>
      </c>
    </row>
    <row r="70" spans="1:1" ht="29.25" x14ac:dyDescent="0.2">
      <c r="A70" s="86" t="s">
        <v>386</v>
      </c>
    </row>
    <row r="71" spans="1:1" ht="29.25" x14ac:dyDescent="0.2">
      <c r="A71" s="86" t="s">
        <v>387</v>
      </c>
    </row>
    <row r="72" spans="1:1" ht="57.75" x14ac:dyDescent="0.2">
      <c r="A72" s="86" t="s">
        <v>388</v>
      </c>
    </row>
    <row r="73" spans="1:1" ht="29.25" x14ac:dyDescent="0.2">
      <c r="A73" s="86" t="s">
        <v>389</v>
      </c>
    </row>
    <row r="74" spans="1:1" ht="29.25" x14ac:dyDescent="0.2">
      <c r="A74" s="86" t="s">
        <v>390</v>
      </c>
    </row>
    <row r="75" spans="1:1" ht="43.5" x14ac:dyDescent="0.2">
      <c r="A75" s="86" t="s">
        <v>391</v>
      </c>
    </row>
    <row r="76" spans="1:1" ht="29.25" x14ac:dyDescent="0.2">
      <c r="A76" s="86" t="s">
        <v>351</v>
      </c>
    </row>
    <row r="77" spans="1:1" ht="29.25" x14ac:dyDescent="0.2">
      <c r="A77" s="86" t="s">
        <v>392</v>
      </c>
    </row>
    <row r="78" spans="1:1" ht="15" x14ac:dyDescent="0.25">
      <c r="A78" s="86" t="s">
        <v>393</v>
      </c>
    </row>
    <row r="79" spans="1:1" ht="57.75" x14ac:dyDescent="0.2">
      <c r="A79" s="86" t="s">
        <v>394</v>
      </c>
    </row>
    <row r="80" spans="1:1" ht="57.75" x14ac:dyDescent="0.2">
      <c r="A80" s="86" t="s">
        <v>395</v>
      </c>
    </row>
    <row r="81" spans="1:1" ht="29.25" x14ac:dyDescent="0.2">
      <c r="A81" s="86" t="s">
        <v>396</v>
      </c>
    </row>
    <row r="82" spans="1:1" ht="14.25" x14ac:dyDescent="0.2">
      <c r="A82" s="83"/>
    </row>
    <row r="83" spans="1:1" ht="15" x14ac:dyDescent="0.25">
      <c r="A83" s="85" t="s">
        <v>397</v>
      </c>
    </row>
    <row r="84" spans="1:1" ht="14.25" x14ac:dyDescent="0.2">
      <c r="A84" s="83"/>
    </row>
    <row r="85" spans="1:1" ht="43.5" x14ac:dyDescent="0.2">
      <c r="A85" s="86" t="s">
        <v>398</v>
      </c>
    </row>
    <row r="86" spans="1:1" ht="43.5" x14ac:dyDescent="0.2">
      <c r="A86" s="86" t="s">
        <v>384</v>
      </c>
    </row>
  </sheetData>
  <pageMargins left="0.94488188976377963" right="0.70866141732283472" top="0.74803149606299213" bottom="0.74803149606299213" header="0.31496062992125984" footer="0.31496062992125984"/>
  <pageSetup paperSize="9" orientation="portrait" r:id="rId1"/>
  <headerFooter>
    <oddHeader>&amp;RInvesticijsko vzdrževalna dela ceste LC 177 360 Kastelec-Socerb, št.30/19-1</oddHeader>
    <oddFooter>&amp;R&amp;P od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81"/>
  <sheetViews>
    <sheetView zoomScaleNormal="100" workbookViewId="0"/>
  </sheetViews>
  <sheetFormatPr defaultRowHeight="12.75" x14ac:dyDescent="0.2"/>
  <cols>
    <col min="1" max="1" width="9.140625" customWidth="1"/>
    <col min="4" max="4" width="28.5703125" customWidth="1"/>
    <col min="5" max="6" width="16.85546875" bestFit="1" customWidth="1"/>
    <col min="7" max="7" width="18.28515625" bestFit="1" customWidth="1"/>
    <col min="8" max="8" width="16" bestFit="1" customWidth="1"/>
  </cols>
  <sheetData>
    <row r="1" spans="1:6" ht="23.25" x14ac:dyDescent="0.2">
      <c r="A1" s="2" t="s">
        <v>440</v>
      </c>
    </row>
    <row r="2" spans="1:6" ht="15" customHeight="1" x14ac:dyDescent="0.2">
      <c r="A2" s="2"/>
    </row>
    <row r="3" spans="1:6" ht="18" x14ac:dyDescent="0.2">
      <c r="A3" s="28" t="s">
        <v>246</v>
      </c>
      <c r="C3" s="28" t="s">
        <v>436</v>
      </c>
    </row>
    <row r="4" spans="1:6" ht="18" x14ac:dyDescent="0.2">
      <c r="A4" s="28"/>
      <c r="C4" s="28" t="s">
        <v>437</v>
      </c>
    </row>
    <row r="5" spans="1:6" ht="15" customHeight="1" x14ac:dyDescent="0.2">
      <c r="A5" s="28"/>
      <c r="C5" s="91"/>
    </row>
    <row r="6" spans="1:6" ht="15" customHeight="1" x14ac:dyDescent="0.2">
      <c r="A6" s="28"/>
      <c r="C6" s="91"/>
    </row>
    <row r="7" spans="1:6" ht="15" customHeight="1" x14ac:dyDescent="0.2">
      <c r="A7" s="28"/>
      <c r="C7" s="91"/>
    </row>
    <row r="8" spans="1:6" ht="15" customHeight="1" x14ac:dyDescent="0.2">
      <c r="A8" s="28"/>
      <c r="C8" s="91"/>
    </row>
    <row r="9" spans="1:6" ht="15" customHeight="1" x14ac:dyDescent="0.2">
      <c r="A9" s="28"/>
      <c r="C9" s="91"/>
    </row>
    <row r="10" spans="1:6" ht="15" customHeight="1" x14ac:dyDescent="0.2">
      <c r="A10" s="28"/>
      <c r="C10" s="91"/>
    </row>
    <row r="11" spans="1:6" ht="15" customHeight="1" x14ac:dyDescent="0.2">
      <c r="A11" s="28"/>
      <c r="C11" s="91"/>
    </row>
    <row r="12" spans="1:6" ht="15" customHeight="1" x14ac:dyDescent="0.2">
      <c r="A12" s="28"/>
      <c r="C12" s="91"/>
    </row>
    <row r="13" spans="1:6" ht="15" customHeight="1" x14ac:dyDescent="0.2">
      <c r="B13" s="2"/>
      <c r="D13" s="2"/>
    </row>
    <row r="14" spans="1:6" s="19" customFormat="1" ht="15" x14ac:dyDescent="0.2">
      <c r="C14" s="20" t="s">
        <v>0</v>
      </c>
      <c r="F14" s="25">
        <f>D35+D71</f>
        <v>0</v>
      </c>
    </row>
    <row r="15" spans="1:6" s="19" customFormat="1" ht="15" x14ac:dyDescent="0.2">
      <c r="C15" s="20" t="s">
        <v>406</v>
      </c>
      <c r="F15" s="25">
        <f>F14*0.1</f>
        <v>0</v>
      </c>
    </row>
    <row r="16" spans="1:6" s="19" customFormat="1" ht="15" x14ac:dyDescent="0.2">
      <c r="C16" s="20" t="s">
        <v>411</v>
      </c>
      <c r="F16" s="25">
        <f>F14+F15</f>
        <v>0</v>
      </c>
    </row>
    <row r="17" spans="1:9" s="19" customFormat="1" ht="15.75" x14ac:dyDescent="0.2">
      <c r="C17" s="20" t="s">
        <v>3</v>
      </c>
      <c r="E17" s="27">
        <v>0</v>
      </c>
      <c r="F17" s="25">
        <v>0</v>
      </c>
    </row>
    <row r="18" spans="1:9" s="19" customFormat="1" ht="15.75" x14ac:dyDescent="0.2">
      <c r="C18" s="21" t="s">
        <v>412</v>
      </c>
      <c r="F18" s="26">
        <f>F16+F17</f>
        <v>0</v>
      </c>
    </row>
    <row r="19" spans="1:9" s="19" customFormat="1" ht="15.75" x14ac:dyDescent="0.2">
      <c r="C19" s="21" t="s">
        <v>1</v>
      </c>
      <c r="F19" s="26">
        <f>F18*0.22</f>
        <v>0</v>
      </c>
    </row>
    <row r="20" spans="1:9" s="19" customFormat="1" ht="15.75" x14ac:dyDescent="0.2">
      <c r="C20" s="21" t="s">
        <v>2</v>
      </c>
      <c r="F20" s="26">
        <f>F18+F19</f>
        <v>0</v>
      </c>
    </row>
    <row r="21" spans="1:9" s="19" customFormat="1" ht="15.75" x14ac:dyDescent="0.2">
      <c r="D21" s="21"/>
      <c r="E21" s="22"/>
      <c r="I21" s="23"/>
    </row>
    <row r="22" spans="1:9" s="19" customFormat="1" ht="14.25" x14ac:dyDescent="0.2">
      <c r="B22" s="20" t="s">
        <v>4</v>
      </c>
      <c r="E22" s="20" t="s">
        <v>5</v>
      </c>
    </row>
    <row r="23" spans="1:9" s="19" customFormat="1" ht="14.25" x14ac:dyDescent="0.2">
      <c r="E23" s="20" t="s">
        <v>6</v>
      </c>
    </row>
    <row r="24" spans="1:9" s="19" customFormat="1" ht="14.25" x14ac:dyDescent="0.2">
      <c r="E24" s="20"/>
    </row>
    <row r="25" spans="1:9" s="19" customFormat="1" ht="14.25" x14ac:dyDescent="0.2">
      <c r="E25" s="20"/>
    </row>
    <row r="26" spans="1:9" s="19" customFormat="1" ht="14.25" x14ac:dyDescent="0.2">
      <c r="E26" s="20"/>
    </row>
    <row r="27" spans="1:9" s="19" customFormat="1" ht="14.25" x14ac:dyDescent="0.2">
      <c r="F27" s="20"/>
    </row>
    <row r="28" spans="1:9" s="92" customFormat="1" ht="18" x14ac:dyDescent="0.25">
      <c r="A28" s="28" t="s">
        <v>246</v>
      </c>
      <c r="C28" s="28" t="s">
        <v>436</v>
      </c>
    </row>
    <row r="29" spans="1:9" s="92" customFormat="1" ht="18" x14ac:dyDescent="0.25">
      <c r="A29" s="28"/>
      <c r="C29" s="28" t="s">
        <v>437</v>
      </c>
    </row>
    <row r="30" spans="1:9" s="92" customFormat="1" ht="18" x14ac:dyDescent="0.25">
      <c r="A30" s="28"/>
      <c r="C30" s="28"/>
    </row>
    <row r="31" spans="1:9" s="92" customFormat="1" ht="18" x14ac:dyDescent="0.25">
      <c r="A31" s="91" t="s">
        <v>7</v>
      </c>
    </row>
    <row r="32" spans="1:9" x14ac:dyDescent="0.2">
      <c r="D32" s="3" t="s">
        <v>8</v>
      </c>
      <c r="E32" s="3" t="s">
        <v>9</v>
      </c>
      <c r="F32" s="3" t="s">
        <v>10</v>
      </c>
    </row>
    <row r="33" spans="1:6" x14ac:dyDescent="0.2">
      <c r="D33" s="3" t="s">
        <v>11</v>
      </c>
      <c r="E33" s="3" t="s">
        <v>11</v>
      </c>
      <c r="F33" s="3" t="s">
        <v>11</v>
      </c>
    </row>
    <row r="34" spans="1:6" ht="15" x14ac:dyDescent="0.2">
      <c r="A34" s="37">
        <v>1</v>
      </c>
      <c r="B34" s="21" t="s">
        <v>438</v>
      </c>
    </row>
    <row r="35" spans="1:6" ht="15.75" x14ac:dyDescent="0.2">
      <c r="A35" s="38"/>
      <c r="D35" s="40">
        <f>D37+D39+D51+D61+D69</f>
        <v>0</v>
      </c>
      <c r="E35" s="40">
        <f>E37+E39+E51+E61+E69</f>
        <v>0</v>
      </c>
      <c r="F35" s="40">
        <f>F37+F39+F51+F61+F69</f>
        <v>0</v>
      </c>
    </row>
    <row r="36" spans="1:6" ht="14.25" x14ac:dyDescent="0.2">
      <c r="A36" s="39" t="s">
        <v>417</v>
      </c>
      <c r="C36" s="20" t="s">
        <v>12</v>
      </c>
      <c r="D36" s="41"/>
      <c r="E36" s="41"/>
      <c r="F36" s="41"/>
    </row>
    <row r="37" spans="1:6" ht="15" x14ac:dyDescent="0.2">
      <c r="A37" s="38"/>
      <c r="D37" s="42">
        <f>Predracun_cesta!H16</f>
        <v>0</v>
      </c>
      <c r="E37" s="42">
        <f>Predracun_cesta!H17</f>
        <v>0</v>
      </c>
      <c r="F37" s="42">
        <f>Predracun_cesta!H18</f>
        <v>0</v>
      </c>
    </row>
    <row r="38" spans="1:6" ht="14.25" x14ac:dyDescent="0.2">
      <c r="A38" s="39" t="s">
        <v>407</v>
      </c>
      <c r="C38" s="20" t="s">
        <v>13</v>
      </c>
      <c r="D38" s="41"/>
      <c r="E38" s="41"/>
      <c r="F38" s="41"/>
    </row>
    <row r="39" spans="1:6" ht="15" x14ac:dyDescent="0.2">
      <c r="A39" s="38"/>
      <c r="D39" s="42">
        <f>SUM(D41:D49)</f>
        <v>0</v>
      </c>
      <c r="E39" s="42">
        <f>SUM(E41:E49)</f>
        <v>0</v>
      </c>
      <c r="F39" s="42">
        <f>SUM(F41:F49)</f>
        <v>0</v>
      </c>
    </row>
    <row r="40" spans="1:6" x14ac:dyDescent="0.2">
      <c r="B40" s="39" t="s">
        <v>232</v>
      </c>
      <c r="C40" s="4" t="s">
        <v>14</v>
      </c>
      <c r="D40" s="41"/>
      <c r="E40" s="41"/>
      <c r="F40" s="41"/>
    </row>
    <row r="41" spans="1:6" ht="15" x14ac:dyDescent="0.2">
      <c r="B41" s="38"/>
      <c r="D41" s="42">
        <f>Predracun_cesta!H69</f>
        <v>0</v>
      </c>
      <c r="E41" s="42">
        <f>Predracun_cesta!H70</f>
        <v>0</v>
      </c>
      <c r="F41" s="42">
        <f>Predracun_cesta!H71</f>
        <v>0</v>
      </c>
    </row>
    <row r="42" spans="1:6" x14ac:dyDescent="0.2">
      <c r="B42" s="39" t="s">
        <v>233</v>
      </c>
      <c r="C42" s="4" t="s">
        <v>15</v>
      </c>
      <c r="D42" s="41"/>
      <c r="E42" s="41"/>
      <c r="F42" s="41"/>
    </row>
    <row r="43" spans="1:6" ht="15" x14ac:dyDescent="0.2">
      <c r="B43" s="38"/>
      <c r="D43" s="42">
        <f>Predracun_cesta!H94</f>
        <v>0</v>
      </c>
      <c r="E43" s="42">
        <f>Predracun_cesta!H95</f>
        <v>0</v>
      </c>
      <c r="F43" s="42">
        <f>Predracun_cesta!H96</f>
        <v>0</v>
      </c>
    </row>
    <row r="44" spans="1:6" x14ac:dyDescent="0.2">
      <c r="B44" s="39" t="s">
        <v>234</v>
      </c>
      <c r="C44" s="4" t="s">
        <v>16</v>
      </c>
      <c r="D44" s="41"/>
      <c r="E44" s="41"/>
      <c r="F44" s="41"/>
    </row>
    <row r="45" spans="1:6" ht="15" x14ac:dyDescent="0.2">
      <c r="B45" s="38"/>
      <c r="D45" s="42">
        <f>Predracun_cesta!H122</f>
        <v>0</v>
      </c>
      <c r="E45" s="42">
        <f>Predracun_cesta!H123</f>
        <v>0</v>
      </c>
      <c r="F45" s="42">
        <f>Predracun_cesta!H124</f>
        <v>0</v>
      </c>
    </row>
    <row r="46" spans="1:6" x14ac:dyDescent="0.2">
      <c r="B46" s="39" t="s">
        <v>235</v>
      </c>
      <c r="C46" s="4" t="s">
        <v>17</v>
      </c>
      <c r="D46" s="41"/>
      <c r="E46" s="41"/>
      <c r="F46" s="41"/>
    </row>
    <row r="47" spans="1:6" ht="15" x14ac:dyDescent="0.2">
      <c r="B47" s="38"/>
      <c r="D47" s="42">
        <f>Predracun_cesta!H168</f>
        <v>0</v>
      </c>
      <c r="E47" s="42">
        <f>Predracun_cesta!H169</f>
        <v>0</v>
      </c>
      <c r="F47" s="42">
        <f>Predracun_cesta!H170</f>
        <v>0</v>
      </c>
    </row>
    <row r="48" spans="1:6" x14ac:dyDescent="0.2">
      <c r="B48" s="39" t="s">
        <v>236</v>
      </c>
      <c r="C48" s="4" t="s">
        <v>18</v>
      </c>
      <c r="D48" s="41"/>
      <c r="E48" s="41"/>
      <c r="F48" s="41"/>
    </row>
    <row r="49" spans="1:6" ht="15" x14ac:dyDescent="0.2">
      <c r="A49" s="38"/>
      <c r="D49" s="42">
        <f>Predracun_cesta!H176</f>
        <v>0</v>
      </c>
      <c r="E49" s="42">
        <f>Predracun_cesta!H177</f>
        <v>0</v>
      </c>
      <c r="F49" s="42">
        <f>Predracun_cesta!H178</f>
        <v>0</v>
      </c>
    </row>
    <row r="50" spans="1:6" ht="14.25" x14ac:dyDescent="0.2">
      <c r="A50" s="39" t="s">
        <v>408</v>
      </c>
      <c r="C50" s="20" t="s">
        <v>19</v>
      </c>
      <c r="D50" s="41"/>
      <c r="E50" s="41"/>
      <c r="F50" s="41"/>
    </row>
    <row r="51" spans="1:6" ht="15" x14ac:dyDescent="0.2">
      <c r="A51" s="38"/>
      <c r="D51" s="42">
        <f>SUM(D53:D59)</f>
        <v>0</v>
      </c>
      <c r="E51" s="42">
        <f t="shared" ref="E51:F51" si="0">SUM(E53:E59)</f>
        <v>0</v>
      </c>
      <c r="F51" s="42">
        <f t="shared" si="0"/>
        <v>0</v>
      </c>
    </row>
    <row r="52" spans="1:6" x14ac:dyDescent="0.2">
      <c r="A52" s="39"/>
      <c r="B52" s="39" t="s">
        <v>238</v>
      </c>
      <c r="C52" s="4" t="s">
        <v>14</v>
      </c>
      <c r="D52" s="41"/>
      <c r="E52" s="41"/>
      <c r="F52" s="41"/>
    </row>
    <row r="53" spans="1:6" ht="15" x14ac:dyDescent="0.2">
      <c r="A53" s="38"/>
      <c r="B53" s="38"/>
      <c r="D53" s="42">
        <f>Predracun_cesta!H191</f>
        <v>0</v>
      </c>
      <c r="E53" s="42">
        <f>Predracun_cesta!H192</f>
        <v>0</v>
      </c>
      <c r="F53" s="42">
        <f>Predracun_cesta!H193</f>
        <v>0</v>
      </c>
    </row>
    <row r="54" spans="1:6" x14ac:dyDescent="0.2">
      <c r="A54" s="39"/>
      <c r="B54" s="39" t="s">
        <v>239</v>
      </c>
      <c r="C54" s="4" t="s">
        <v>15</v>
      </c>
      <c r="D54" s="41"/>
      <c r="E54" s="41"/>
      <c r="F54" s="41"/>
    </row>
    <row r="55" spans="1:6" ht="15" x14ac:dyDescent="0.2">
      <c r="A55" s="38"/>
      <c r="B55" s="38"/>
      <c r="D55" s="42">
        <f>Predracun_cesta!H207</f>
        <v>0</v>
      </c>
      <c r="E55" s="42">
        <f>Predracun_cesta!H208</f>
        <v>0</v>
      </c>
      <c r="F55" s="42">
        <f>Predracun_cesta!H209</f>
        <v>0</v>
      </c>
    </row>
    <row r="56" spans="1:6" x14ac:dyDescent="0.2">
      <c r="A56" s="39"/>
      <c r="B56" s="39" t="s">
        <v>240</v>
      </c>
      <c r="C56" s="4" t="s">
        <v>20</v>
      </c>
      <c r="D56" s="41"/>
      <c r="E56" s="41"/>
      <c r="F56" s="41"/>
    </row>
    <row r="57" spans="1:6" ht="15" x14ac:dyDescent="0.2">
      <c r="A57" s="38"/>
      <c r="B57" s="38"/>
      <c r="D57" s="42">
        <f>Predracun_cesta!H238</f>
        <v>0</v>
      </c>
      <c r="E57" s="42">
        <f>Predracun_cesta!H239</f>
        <v>0</v>
      </c>
      <c r="F57" s="42">
        <f>Predracun_cesta!H240</f>
        <v>0</v>
      </c>
    </row>
    <row r="58" spans="1:6" x14ac:dyDescent="0.2">
      <c r="A58" s="39"/>
      <c r="B58" s="39" t="s">
        <v>241</v>
      </c>
      <c r="C58" s="4" t="s">
        <v>21</v>
      </c>
      <c r="D58" s="41"/>
      <c r="E58" s="41"/>
      <c r="F58" s="41"/>
    </row>
    <row r="59" spans="1:6" ht="15" x14ac:dyDescent="0.2">
      <c r="A59" s="38"/>
      <c r="D59" s="42">
        <f>Predracun_cesta!H252</f>
        <v>0</v>
      </c>
      <c r="E59" s="42">
        <f>Predracun_cesta!H253</f>
        <v>0</v>
      </c>
      <c r="F59" s="42">
        <f>Predracun_cesta!H254</f>
        <v>0</v>
      </c>
    </row>
    <row r="60" spans="1:6" ht="14.25" x14ac:dyDescent="0.2">
      <c r="A60" s="39" t="s">
        <v>409</v>
      </c>
      <c r="C60" s="20" t="s">
        <v>22</v>
      </c>
      <c r="D60" s="41"/>
      <c r="E60" s="41"/>
      <c r="F60" s="41"/>
    </row>
    <row r="61" spans="1:6" ht="15" x14ac:dyDescent="0.2">
      <c r="A61" s="38"/>
      <c r="D61" s="42">
        <f>SUM(D63:D67)</f>
        <v>0</v>
      </c>
      <c r="E61" s="42">
        <f t="shared" ref="E61:F61" si="1">SUM(E63:E67)</f>
        <v>0</v>
      </c>
      <c r="F61" s="42">
        <f t="shared" si="1"/>
        <v>0</v>
      </c>
    </row>
    <row r="62" spans="1:6" x14ac:dyDescent="0.2">
      <c r="B62" s="39" t="s">
        <v>243</v>
      </c>
      <c r="C62" s="4" t="s">
        <v>14</v>
      </c>
      <c r="D62" s="41"/>
      <c r="E62" s="41"/>
      <c r="F62" s="41"/>
    </row>
    <row r="63" spans="1:6" ht="15" x14ac:dyDescent="0.2">
      <c r="B63" s="38"/>
      <c r="D63" s="42">
        <f>Predracun_cesta!H271</f>
        <v>0</v>
      </c>
      <c r="E63" s="42">
        <f>Predracun_cesta!H272</f>
        <v>0</v>
      </c>
      <c r="F63" s="42">
        <f>Predracun_cesta!H273</f>
        <v>0</v>
      </c>
    </row>
    <row r="64" spans="1:6" x14ac:dyDescent="0.2">
      <c r="B64" s="39" t="s">
        <v>244</v>
      </c>
      <c r="C64" s="4" t="s">
        <v>15</v>
      </c>
      <c r="D64" s="41"/>
      <c r="E64" s="41"/>
      <c r="F64" s="41"/>
    </row>
    <row r="65" spans="1:8" ht="15" x14ac:dyDescent="0.2">
      <c r="B65" s="38"/>
      <c r="D65" s="42">
        <f>Predracun_cesta!H293</f>
        <v>0</v>
      </c>
      <c r="E65" s="42">
        <f>Predracun_cesta!H294</f>
        <v>0</v>
      </c>
      <c r="F65" s="42">
        <f>Predracun_cesta!H295</f>
        <v>0</v>
      </c>
    </row>
    <row r="66" spans="1:8" x14ac:dyDescent="0.2">
      <c r="B66" s="39" t="s">
        <v>245</v>
      </c>
      <c r="C66" s="4" t="s">
        <v>23</v>
      </c>
      <c r="D66" s="41"/>
      <c r="E66" s="41"/>
      <c r="F66" s="41"/>
    </row>
    <row r="67" spans="1:8" ht="15" x14ac:dyDescent="0.2">
      <c r="A67" s="38"/>
      <c r="D67" s="42">
        <f>Predracun_cesta!H324</f>
        <v>0</v>
      </c>
      <c r="E67" s="42">
        <f>Predracun_cesta!H325</f>
        <v>0</v>
      </c>
      <c r="F67" s="42">
        <f>Predracun_cesta!H326</f>
        <v>0</v>
      </c>
    </row>
    <row r="68" spans="1:8" ht="14.25" x14ac:dyDescent="0.2">
      <c r="A68" s="39" t="s">
        <v>410</v>
      </c>
      <c r="C68" s="20" t="s">
        <v>24</v>
      </c>
      <c r="D68" s="41"/>
      <c r="E68" s="41"/>
      <c r="F68" s="41"/>
    </row>
    <row r="69" spans="1:8" ht="15" x14ac:dyDescent="0.2">
      <c r="D69" s="42">
        <f>Predracun_cesta!H353</f>
        <v>0</v>
      </c>
      <c r="E69" s="42">
        <f>Predracun_cesta!H354</f>
        <v>0</v>
      </c>
      <c r="F69" s="42">
        <f>Predracun_cesta!H355</f>
        <v>0</v>
      </c>
    </row>
    <row r="70" spans="1:8" ht="15" x14ac:dyDescent="0.2">
      <c r="A70" s="89" t="s">
        <v>400</v>
      </c>
      <c r="B70" s="21" t="s">
        <v>401</v>
      </c>
      <c r="H70" s="5"/>
    </row>
    <row r="71" spans="1:8" ht="15.75" x14ac:dyDescent="0.2">
      <c r="A71" s="38"/>
      <c r="D71" s="40">
        <f>D73+D75+D77+D79</f>
        <v>0</v>
      </c>
      <c r="E71" s="40">
        <f>E73+E75+E77+E79</f>
        <v>0</v>
      </c>
      <c r="F71" s="40">
        <f>F73+F75+F77+F79</f>
        <v>0</v>
      </c>
      <c r="H71" s="5"/>
    </row>
    <row r="72" spans="1:8" ht="15" x14ac:dyDescent="0.2">
      <c r="A72" s="39" t="s">
        <v>413</v>
      </c>
      <c r="C72" s="20" t="s">
        <v>402</v>
      </c>
      <c r="D72" s="41"/>
      <c r="E72" s="41"/>
      <c r="F72" s="41"/>
      <c r="H72" s="5"/>
    </row>
    <row r="73" spans="1:8" ht="15" x14ac:dyDescent="0.2">
      <c r="A73" s="38"/>
      <c r="D73" s="42">
        <f>JR_REKAPITULACIJA!E6</f>
        <v>0</v>
      </c>
      <c r="E73" s="42">
        <f>D73*0.22</f>
        <v>0</v>
      </c>
      <c r="F73" s="42">
        <f>D73+E73</f>
        <v>0</v>
      </c>
      <c r="H73" s="5"/>
    </row>
    <row r="74" spans="1:8" ht="15" x14ac:dyDescent="0.2">
      <c r="A74" s="39" t="s">
        <v>414</v>
      </c>
      <c r="C74" s="20" t="s">
        <v>403</v>
      </c>
      <c r="D74" s="41"/>
      <c r="E74" s="41"/>
      <c r="F74" s="41"/>
      <c r="H74" s="5"/>
    </row>
    <row r="75" spans="1:8" ht="15" x14ac:dyDescent="0.2">
      <c r="A75" s="38"/>
      <c r="D75" s="42">
        <f>JR_REKAPITULACIJA!E8</f>
        <v>0</v>
      </c>
      <c r="E75" s="42">
        <f>D75*0.22</f>
        <v>0</v>
      </c>
      <c r="F75" s="42">
        <f>D75+E75</f>
        <v>0</v>
      </c>
      <c r="H75" s="5"/>
    </row>
    <row r="76" spans="1:8" ht="15" x14ac:dyDescent="0.2">
      <c r="A76" s="39" t="s">
        <v>415</v>
      </c>
      <c r="C76" s="20" t="s">
        <v>404</v>
      </c>
      <c r="D76" s="41"/>
      <c r="E76" s="41"/>
      <c r="F76" s="41"/>
      <c r="H76" s="5"/>
    </row>
    <row r="77" spans="1:8" ht="15" x14ac:dyDescent="0.2">
      <c r="A77" s="38"/>
      <c r="D77" s="42">
        <f>JR_REKAPITULACIJA!E10</f>
        <v>0</v>
      </c>
      <c r="E77" s="42">
        <f>D77*0.22</f>
        <v>0</v>
      </c>
      <c r="F77" s="42">
        <f>D77+E77</f>
        <v>0</v>
      </c>
      <c r="H77" s="5"/>
    </row>
    <row r="78" spans="1:8" ht="15" x14ac:dyDescent="0.2">
      <c r="A78" s="39" t="s">
        <v>416</v>
      </c>
      <c r="C78" s="20" t="s">
        <v>405</v>
      </c>
      <c r="D78" s="41"/>
      <c r="E78" s="41"/>
      <c r="F78" s="41"/>
      <c r="H78" s="5"/>
    </row>
    <row r="79" spans="1:8" ht="15" x14ac:dyDescent="0.2">
      <c r="A79" s="38"/>
      <c r="D79" s="42">
        <f>JR_REKAPITULACIJA!E12</f>
        <v>0</v>
      </c>
      <c r="E79" s="42">
        <f>D79*0.22</f>
        <v>0</v>
      </c>
      <c r="F79" s="42">
        <f>D79+E79</f>
        <v>0</v>
      </c>
      <c r="H79" s="5"/>
    </row>
    <row r="80" spans="1:8" ht="15" x14ac:dyDescent="0.2">
      <c r="A80" s="38"/>
      <c r="D80" s="42"/>
      <c r="E80" s="42"/>
      <c r="F80" s="42"/>
      <c r="H80" s="5"/>
    </row>
    <row r="81" spans="4:8" ht="15" x14ac:dyDescent="0.2">
      <c r="D81" s="5"/>
      <c r="F81" s="6"/>
      <c r="H81" s="5"/>
    </row>
  </sheetData>
  <pageMargins left="0.70866141732283472" right="0.70866141732283472" top="0.74803149606299213" bottom="0.74803149606299213" header="0.31496062992125984" footer="0.31496062992125984"/>
  <pageSetup paperSize="9" scale="99" orientation="portrait" r:id="rId1"/>
  <headerFooter>
    <oddHeader>&amp;RInvesticijsko vzdrževalna dela ceste LC 177 360 Kastelec-Socerb, št.30/19-1</oddHeader>
    <oddFooter>&amp;R&amp;P od &amp;N</oddFooter>
  </headerFooter>
  <rowBreaks count="1" manualBreakCount="1">
    <brk id="27"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55"/>
  <sheetViews>
    <sheetView zoomScaleNormal="100" zoomScaleSheetLayoutView="70" workbookViewId="0">
      <selection activeCell="D1" sqref="D1"/>
    </sheetView>
  </sheetViews>
  <sheetFormatPr defaultRowHeight="12.75" x14ac:dyDescent="0.2"/>
  <cols>
    <col min="4" max="4" width="22.85546875" customWidth="1"/>
    <col min="5" max="5" width="10.140625" bestFit="1" customWidth="1"/>
    <col min="6" max="6" width="6" bestFit="1" customWidth="1"/>
    <col min="7" max="7" width="16.140625" customWidth="1"/>
    <col min="8" max="8" width="16.140625" bestFit="1" customWidth="1"/>
  </cols>
  <sheetData>
    <row r="1" spans="1:8" ht="15.75" x14ac:dyDescent="0.2">
      <c r="A1" s="1" t="s">
        <v>25</v>
      </c>
      <c r="B1" s="16">
        <v>1</v>
      </c>
      <c r="D1" s="21" t="s">
        <v>438</v>
      </c>
    </row>
    <row r="2" spans="1:8" ht="15.75" x14ac:dyDescent="0.2">
      <c r="A2" s="1" t="s">
        <v>26</v>
      </c>
      <c r="B2" s="17" t="s">
        <v>229</v>
      </c>
      <c r="D2" s="7" t="s">
        <v>12</v>
      </c>
    </row>
    <row r="3" spans="1:8" x14ac:dyDescent="0.2">
      <c r="B3" s="8" t="s">
        <v>27</v>
      </c>
      <c r="C3" s="8" t="s">
        <v>28</v>
      </c>
      <c r="E3" s="8" t="s">
        <v>29</v>
      </c>
      <c r="F3" s="8" t="s">
        <v>228</v>
      </c>
      <c r="G3" s="90" t="s">
        <v>418</v>
      </c>
      <c r="H3" s="3" t="s">
        <v>31</v>
      </c>
    </row>
    <row r="4" spans="1:8" x14ac:dyDescent="0.2">
      <c r="G4" s="90" t="s">
        <v>419</v>
      </c>
      <c r="H4" s="3" t="s">
        <v>11</v>
      </c>
    </row>
    <row r="5" spans="1:8" ht="13.5" x14ac:dyDescent="0.2">
      <c r="A5" s="9">
        <v>1</v>
      </c>
      <c r="B5" s="10" t="s">
        <v>32</v>
      </c>
      <c r="E5" s="11">
        <v>1</v>
      </c>
      <c r="F5" s="10" t="s">
        <v>33</v>
      </c>
      <c r="G5" s="18">
        <v>0</v>
      </c>
      <c r="H5" s="18">
        <f>E5*G5</f>
        <v>0</v>
      </c>
    </row>
    <row r="6" spans="1:8" ht="51" customHeight="1" x14ac:dyDescent="0.2">
      <c r="A6" s="93" t="s">
        <v>248</v>
      </c>
      <c r="B6" s="94"/>
      <c r="C6" s="94"/>
      <c r="D6" s="94"/>
      <c r="E6" s="94"/>
      <c r="F6" s="94"/>
      <c r="G6" s="94"/>
      <c r="H6" s="18"/>
    </row>
    <row r="7" spans="1:8" ht="13.5" x14ac:dyDescent="0.2">
      <c r="A7" s="9">
        <v>2</v>
      </c>
      <c r="B7" s="10" t="s">
        <v>34</v>
      </c>
      <c r="E7" s="12">
        <v>40</v>
      </c>
      <c r="F7" s="10" t="s">
        <v>35</v>
      </c>
      <c r="G7" s="18">
        <v>0</v>
      </c>
      <c r="H7" s="18">
        <f>E7*G7</f>
        <v>0</v>
      </c>
    </row>
    <row r="8" spans="1:8" ht="38.25" customHeight="1" x14ac:dyDescent="0.2">
      <c r="A8" s="93" t="s">
        <v>247</v>
      </c>
      <c r="B8" s="94"/>
      <c r="C8" s="94"/>
      <c r="D8" s="94"/>
      <c r="E8" s="94"/>
      <c r="F8" s="94"/>
      <c r="G8" s="94"/>
      <c r="H8" s="18"/>
    </row>
    <row r="9" spans="1:8" ht="13.5" x14ac:dyDescent="0.2">
      <c r="A9" s="9">
        <v>3</v>
      </c>
      <c r="B9" s="10" t="s">
        <v>36</v>
      </c>
      <c r="E9" s="11">
        <v>1</v>
      </c>
      <c r="F9" s="10" t="s">
        <v>33</v>
      </c>
      <c r="G9" s="18">
        <v>0</v>
      </c>
      <c r="H9" s="18">
        <f>E9*G9</f>
        <v>0</v>
      </c>
    </row>
    <row r="10" spans="1:8" ht="38.25" customHeight="1" x14ac:dyDescent="0.2">
      <c r="A10" s="93" t="s">
        <v>249</v>
      </c>
      <c r="B10" s="94"/>
      <c r="C10" s="94"/>
      <c r="D10" s="94"/>
      <c r="E10" s="94"/>
      <c r="F10" s="94"/>
      <c r="G10" s="94"/>
      <c r="H10" s="18"/>
    </row>
    <row r="11" spans="1:8" ht="13.5" x14ac:dyDescent="0.2">
      <c r="A11" s="9">
        <v>4</v>
      </c>
      <c r="B11" s="10" t="s">
        <v>37</v>
      </c>
      <c r="E11" s="11">
        <v>1</v>
      </c>
      <c r="F11" s="10" t="s">
        <v>33</v>
      </c>
      <c r="G11" s="18">
        <v>0</v>
      </c>
      <c r="H11" s="18">
        <f t="shared" ref="H11:H13" si="0">E11*G11</f>
        <v>0</v>
      </c>
    </row>
    <row r="12" spans="1:8" ht="13.5" x14ac:dyDescent="0.2">
      <c r="A12" s="1" t="s">
        <v>38</v>
      </c>
      <c r="G12" s="18"/>
      <c r="H12" s="18"/>
    </row>
    <row r="13" spans="1:8" ht="13.5" x14ac:dyDescent="0.2">
      <c r="A13" s="9">
        <v>5</v>
      </c>
      <c r="B13" s="10" t="s">
        <v>39</v>
      </c>
      <c r="E13" s="11">
        <v>1</v>
      </c>
      <c r="F13" s="10" t="s">
        <v>33</v>
      </c>
      <c r="G13" s="18">
        <v>0</v>
      </c>
      <c r="H13" s="18">
        <f t="shared" si="0"/>
        <v>0</v>
      </c>
    </row>
    <row r="14" spans="1:8" x14ac:dyDescent="0.2">
      <c r="A14" s="1" t="s">
        <v>40</v>
      </c>
    </row>
    <row r="15" spans="1:8" ht="25.5" customHeight="1" x14ac:dyDescent="0.2">
      <c r="A15" s="93" t="s">
        <v>265</v>
      </c>
      <c r="B15" s="94"/>
      <c r="C15" s="94"/>
      <c r="D15" s="94"/>
      <c r="E15" s="94"/>
      <c r="F15" s="94"/>
      <c r="G15" s="94"/>
    </row>
    <row r="16" spans="1:8" ht="13.5" x14ac:dyDescent="0.2">
      <c r="E16" s="29" t="s">
        <v>41</v>
      </c>
      <c r="F16" s="30"/>
      <c r="G16" s="31" t="s">
        <v>0</v>
      </c>
      <c r="H16" s="32">
        <f>SUM(H5:H13)</f>
        <v>0</v>
      </c>
    </row>
    <row r="17" spans="1:8" ht="13.5" x14ac:dyDescent="0.2">
      <c r="E17" s="33"/>
      <c r="F17" s="33"/>
      <c r="G17" s="34" t="s">
        <v>42</v>
      </c>
      <c r="H17" s="35">
        <f>H16*0.22</f>
        <v>0</v>
      </c>
    </row>
    <row r="18" spans="1:8" ht="13.5" x14ac:dyDescent="0.2">
      <c r="E18" s="33"/>
      <c r="F18" s="33"/>
      <c r="G18" s="34" t="s">
        <v>2</v>
      </c>
      <c r="H18" s="35">
        <f>SUM(H16:H17)</f>
        <v>0</v>
      </c>
    </row>
    <row r="19" spans="1:8" ht="15.75" x14ac:dyDescent="0.2">
      <c r="A19" s="1" t="s">
        <v>26</v>
      </c>
      <c r="B19" s="17" t="s">
        <v>231</v>
      </c>
      <c r="D19" s="7" t="s">
        <v>13</v>
      </c>
    </row>
    <row r="20" spans="1:8" ht="15.75" x14ac:dyDescent="0.2">
      <c r="A20" s="1" t="s">
        <v>43</v>
      </c>
      <c r="B20" s="17" t="s">
        <v>232</v>
      </c>
      <c r="D20" s="7" t="s">
        <v>14</v>
      </c>
    </row>
    <row r="21" spans="1:8" x14ac:dyDescent="0.2">
      <c r="B21" s="8" t="s">
        <v>27</v>
      </c>
      <c r="C21" s="8" t="s">
        <v>28</v>
      </c>
      <c r="E21" s="8" t="s">
        <v>29</v>
      </c>
      <c r="F21" s="8" t="s">
        <v>228</v>
      </c>
      <c r="G21" s="3" t="s">
        <v>30</v>
      </c>
      <c r="H21" s="3" t="s">
        <v>31</v>
      </c>
    </row>
    <row r="22" spans="1:8" x14ac:dyDescent="0.2">
      <c r="G22" s="3" t="s">
        <v>11</v>
      </c>
      <c r="H22" s="3" t="s">
        <v>11</v>
      </c>
    </row>
    <row r="23" spans="1:8" ht="13.5" x14ac:dyDescent="0.2">
      <c r="A23" s="9">
        <v>1</v>
      </c>
      <c r="B23" s="10" t="s">
        <v>44</v>
      </c>
      <c r="E23" s="11">
        <v>0.72</v>
      </c>
      <c r="F23" s="10" t="s">
        <v>45</v>
      </c>
      <c r="G23" s="18">
        <v>0</v>
      </c>
      <c r="H23" s="18">
        <f>E23*G23</f>
        <v>0</v>
      </c>
    </row>
    <row r="24" spans="1:8" x14ac:dyDescent="0.2">
      <c r="A24" s="1" t="s">
        <v>46</v>
      </c>
    </row>
    <row r="25" spans="1:8" ht="13.5" x14ac:dyDescent="0.2">
      <c r="A25" s="9">
        <v>2</v>
      </c>
      <c r="B25" s="10" t="s">
        <v>47</v>
      </c>
      <c r="E25" s="12">
        <v>37</v>
      </c>
      <c r="F25" s="10" t="s">
        <v>33</v>
      </c>
      <c r="G25" s="18">
        <v>0</v>
      </c>
      <c r="H25" s="18">
        <f>E25*G25</f>
        <v>0</v>
      </c>
    </row>
    <row r="26" spans="1:8" x14ac:dyDescent="0.2">
      <c r="A26" s="1" t="s">
        <v>48</v>
      </c>
    </row>
    <row r="27" spans="1:8" ht="13.5" x14ac:dyDescent="0.2">
      <c r="A27" s="9">
        <v>3</v>
      </c>
      <c r="B27" s="10" t="s">
        <v>49</v>
      </c>
      <c r="E27" s="11">
        <v>1.78</v>
      </c>
      <c r="F27" s="10" t="s">
        <v>45</v>
      </c>
      <c r="G27" s="18">
        <v>0</v>
      </c>
      <c r="H27" s="18">
        <f>E27*G27</f>
        <v>0</v>
      </c>
    </row>
    <row r="28" spans="1:8" x14ac:dyDescent="0.2">
      <c r="A28" s="36" t="s">
        <v>266</v>
      </c>
    </row>
    <row r="29" spans="1:8" ht="13.5" x14ac:dyDescent="0.2">
      <c r="A29" s="9">
        <v>4</v>
      </c>
      <c r="B29" s="10" t="s">
        <v>51</v>
      </c>
      <c r="E29" s="11">
        <v>1</v>
      </c>
      <c r="F29" s="10" t="s">
        <v>33</v>
      </c>
      <c r="G29" s="18">
        <v>0</v>
      </c>
      <c r="H29" s="18">
        <f>E29*G29</f>
        <v>0</v>
      </c>
    </row>
    <row r="30" spans="1:8" x14ac:dyDescent="0.2">
      <c r="A30" s="1" t="s">
        <v>52</v>
      </c>
    </row>
    <row r="31" spans="1:8" ht="13.5" x14ac:dyDescent="0.2">
      <c r="A31" s="9">
        <v>5</v>
      </c>
      <c r="B31" s="10" t="s">
        <v>53</v>
      </c>
      <c r="E31" s="13">
        <v>2149</v>
      </c>
      <c r="F31" s="10" t="s">
        <v>54</v>
      </c>
      <c r="G31" s="18">
        <v>0</v>
      </c>
      <c r="H31" s="18">
        <f>E31*G31</f>
        <v>0</v>
      </c>
    </row>
    <row r="32" spans="1:8" x14ac:dyDescent="0.2">
      <c r="A32" s="1" t="s">
        <v>55</v>
      </c>
    </row>
    <row r="33" spans="1:8" ht="13.5" x14ac:dyDescent="0.2">
      <c r="A33" s="9">
        <v>6</v>
      </c>
      <c r="B33" s="10" t="s">
        <v>56</v>
      </c>
      <c r="E33" s="11">
        <v>1</v>
      </c>
      <c r="F33" s="10" t="s">
        <v>33</v>
      </c>
      <c r="G33" s="18">
        <v>0</v>
      </c>
      <c r="H33" s="18">
        <f>E33*G33</f>
        <v>0</v>
      </c>
    </row>
    <row r="34" spans="1:8" x14ac:dyDescent="0.2">
      <c r="A34" s="1" t="s">
        <v>57</v>
      </c>
    </row>
    <row r="35" spans="1:8" ht="13.5" x14ac:dyDescent="0.2">
      <c r="A35" s="9">
        <v>7</v>
      </c>
      <c r="B35" s="10" t="s">
        <v>58</v>
      </c>
      <c r="E35" s="11">
        <v>1</v>
      </c>
      <c r="F35" s="10" t="s">
        <v>33</v>
      </c>
      <c r="G35" s="18">
        <v>0</v>
      </c>
      <c r="H35" s="18">
        <f>E35*G35</f>
        <v>0</v>
      </c>
    </row>
    <row r="36" spans="1:8" x14ac:dyDescent="0.2">
      <c r="A36" s="1" t="s">
        <v>59</v>
      </c>
    </row>
    <row r="37" spans="1:8" ht="13.5" x14ac:dyDescent="0.2">
      <c r="A37" s="9">
        <v>8</v>
      </c>
      <c r="B37" s="10" t="s">
        <v>60</v>
      </c>
      <c r="E37" s="11">
        <v>1</v>
      </c>
      <c r="F37" s="10" t="s">
        <v>33</v>
      </c>
      <c r="G37" s="18">
        <v>0</v>
      </c>
      <c r="H37" s="18">
        <f>E37*G37</f>
        <v>0</v>
      </c>
    </row>
    <row r="38" spans="1:8" x14ac:dyDescent="0.2">
      <c r="A38" s="1" t="s">
        <v>61</v>
      </c>
    </row>
    <row r="39" spans="1:8" ht="13.5" x14ac:dyDescent="0.2">
      <c r="A39" s="9">
        <v>9</v>
      </c>
      <c r="B39" s="10" t="s">
        <v>62</v>
      </c>
      <c r="E39" s="11">
        <v>2</v>
      </c>
      <c r="F39" s="10" t="s">
        <v>33</v>
      </c>
      <c r="G39" s="18">
        <v>0</v>
      </c>
      <c r="H39" s="18">
        <f>E39*G39</f>
        <v>0</v>
      </c>
    </row>
    <row r="40" spans="1:8" x14ac:dyDescent="0.2">
      <c r="A40" s="1" t="s">
        <v>63</v>
      </c>
    </row>
    <row r="41" spans="1:8" ht="13.5" x14ac:dyDescent="0.2">
      <c r="A41" s="9">
        <v>10</v>
      </c>
      <c r="B41" s="10" t="s">
        <v>64</v>
      </c>
      <c r="E41" s="15">
        <v>135</v>
      </c>
      <c r="F41" s="10" t="s">
        <v>54</v>
      </c>
      <c r="G41" s="18">
        <v>0</v>
      </c>
      <c r="H41" s="18">
        <f>E41*G41</f>
        <v>0</v>
      </c>
    </row>
    <row r="42" spans="1:8" x14ac:dyDescent="0.2">
      <c r="A42" s="1" t="s">
        <v>65</v>
      </c>
    </row>
    <row r="43" spans="1:8" ht="13.5" x14ac:dyDescent="0.2">
      <c r="A43" s="9">
        <v>11</v>
      </c>
      <c r="B43" s="10" t="s">
        <v>66</v>
      </c>
      <c r="E43" s="13">
        <v>5200</v>
      </c>
      <c r="F43" s="10" t="s">
        <v>54</v>
      </c>
      <c r="G43" s="18">
        <v>0</v>
      </c>
      <c r="H43" s="18">
        <f>E43*G43</f>
        <v>0</v>
      </c>
    </row>
    <row r="44" spans="1:8" x14ac:dyDescent="0.2">
      <c r="A44" s="1" t="s">
        <v>67</v>
      </c>
    </row>
    <row r="45" spans="1:8" ht="13.5" x14ac:dyDescent="0.2">
      <c r="A45" s="9">
        <v>12</v>
      </c>
      <c r="B45" s="10" t="s">
        <v>68</v>
      </c>
      <c r="E45" s="12">
        <v>35</v>
      </c>
      <c r="F45" s="10" t="s">
        <v>54</v>
      </c>
      <c r="G45" s="18">
        <v>0</v>
      </c>
      <c r="H45" s="18">
        <f>E45*G45</f>
        <v>0</v>
      </c>
    </row>
    <row r="46" spans="1:8" x14ac:dyDescent="0.2">
      <c r="A46" s="1" t="s">
        <v>69</v>
      </c>
    </row>
    <row r="47" spans="1:8" ht="13.5" x14ac:dyDescent="0.2">
      <c r="A47" s="9">
        <v>13</v>
      </c>
      <c r="B47" s="10" t="s">
        <v>70</v>
      </c>
      <c r="E47" s="11">
        <v>6</v>
      </c>
      <c r="F47" s="10" t="s">
        <v>71</v>
      </c>
      <c r="G47" s="18">
        <v>0</v>
      </c>
      <c r="H47" s="18">
        <f>E47*G47</f>
        <v>0</v>
      </c>
    </row>
    <row r="48" spans="1:8" x14ac:dyDescent="0.2">
      <c r="A48" s="1" t="s">
        <v>72</v>
      </c>
    </row>
    <row r="49" spans="1:8" ht="13.5" x14ac:dyDescent="0.2">
      <c r="A49" s="9">
        <v>14</v>
      </c>
      <c r="B49" s="10" t="s">
        <v>73</v>
      </c>
      <c r="E49" s="12">
        <v>30</v>
      </c>
      <c r="F49" s="10" t="s">
        <v>71</v>
      </c>
      <c r="G49" s="18">
        <v>0</v>
      </c>
      <c r="H49" s="18">
        <f>E49*G49</f>
        <v>0</v>
      </c>
    </row>
    <row r="50" spans="1:8" x14ac:dyDescent="0.2">
      <c r="A50" s="1" t="s">
        <v>74</v>
      </c>
    </row>
    <row r="51" spans="1:8" ht="13.5" x14ac:dyDescent="0.2">
      <c r="A51" s="9">
        <v>15</v>
      </c>
      <c r="B51" s="10" t="s">
        <v>75</v>
      </c>
      <c r="E51" s="15">
        <v>735</v>
      </c>
      <c r="F51" s="10" t="s">
        <v>71</v>
      </c>
      <c r="G51" s="18">
        <v>0</v>
      </c>
      <c r="H51" s="18">
        <f>E51*G51</f>
        <v>0</v>
      </c>
    </row>
    <row r="52" spans="1:8" x14ac:dyDescent="0.2">
      <c r="A52" s="1" t="s">
        <v>76</v>
      </c>
    </row>
    <row r="53" spans="1:8" ht="13.5" x14ac:dyDescent="0.2">
      <c r="A53" s="9">
        <v>16</v>
      </c>
      <c r="B53" s="10" t="s">
        <v>77</v>
      </c>
      <c r="E53" s="11">
        <v>2</v>
      </c>
      <c r="F53" s="10" t="s">
        <v>78</v>
      </c>
      <c r="G53" s="18">
        <v>0</v>
      </c>
      <c r="H53" s="18">
        <f>E53*G53</f>
        <v>0</v>
      </c>
    </row>
    <row r="54" spans="1:8" x14ac:dyDescent="0.2">
      <c r="A54" s="1" t="s">
        <v>79</v>
      </c>
    </row>
    <row r="55" spans="1:8" x14ac:dyDescent="0.2">
      <c r="A55" s="1" t="s">
        <v>80</v>
      </c>
    </row>
    <row r="56" spans="1:8" ht="13.5" x14ac:dyDescent="0.2">
      <c r="A56" s="9">
        <v>17</v>
      </c>
      <c r="B56" s="10" t="s">
        <v>81</v>
      </c>
      <c r="E56" s="12">
        <v>17</v>
      </c>
      <c r="F56" s="10" t="s">
        <v>78</v>
      </c>
      <c r="G56" s="18">
        <v>0</v>
      </c>
      <c r="H56" s="18">
        <f>E56*G56</f>
        <v>0</v>
      </c>
    </row>
    <row r="57" spans="1:8" x14ac:dyDescent="0.2">
      <c r="A57" s="1" t="s">
        <v>82</v>
      </c>
    </row>
    <row r="58" spans="1:8" x14ac:dyDescent="0.2">
      <c r="A58" s="1" t="s">
        <v>83</v>
      </c>
    </row>
    <row r="59" spans="1:8" ht="13.5" x14ac:dyDescent="0.2">
      <c r="A59" s="9">
        <v>18</v>
      </c>
      <c r="B59" s="10" t="s">
        <v>84</v>
      </c>
      <c r="E59" s="11">
        <v>8</v>
      </c>
      <c r="F59" s="10" t="s">
        <v>33</v>
      </c>
      <c r="G59" s="18">
        <v>0</v>
      </c>
      <c r="H59" s="18">
        <f>E59*G59</f>
        <v>0</v>
      </c>
    </row>
    <row r="60" spans="1:8" x14ac:dyDescent="0.2">
      <c r="A60" s="1" t="s">
        <v>85</v>
      </c>
    </row>
    <row r="61" spans="1:8" ht="13.5" x14ac:dyDescent="0.2">
      <c r="A61" s="9">
        <v>19</v>
      </c>
      <c r="B61" s="10" t="s">
        <v>86</v>
      </c>
      <c r="E61" s="11">
        <v>2</v>
      </c>
      <c r="F61" s="10" t="s">
        <v>33</v>
      </c>
      <c r="G61" s="18">
        <v>0</v>
      </c>
      <c r="H61" s="18">
        <f>E61*G61</f>
        <v>0</v>
      </c>
    </row>
    <row r="62" spans="1:8" x14ac:dyDescent="0.2">
      <c r="A62" s="1" t="s">
        <v>87</v>
      </c>
    </row>
    <row r="63" spans="1:8" ht="13.5" x14ac:dyDescent="0.2">
      <c r="A63" s="9">
        <v>20</v>
      </c>
      <c r="B63" s="10" t="s">
        <v>88</v>
      </c>
      <c r="E63" s="12">
        <v>50</v>
      </c>
      <c r="F63" s="10" t="s">
        <v>54</v>
      </c>
      <c r="G63" s="18">
        <v>0</v>
      </c>
      <c r="H63" s="18">
        <f>E63*G63</f>
        <v>0</v>
      </c>
    </row>
    <row r="64" spans="1:8" x14ac:dyDescent="0.2">
      <c r="A64" s="1" t="s">
        <v>89</v>
      </c>
    </row>
    <row r="65" spans="1:8" ht="13.5" x14ac:dyDescent="0.2">
      <c r="A65" s="9">
        <v>21</v>
      </c>
      <c r="B65" s="10" t="s">
        <v>90</v>
      </c>
      <c r="E65" s="15">
        <v>535</v>
      </c>
      <c r="F65" s="10" t="s">
        <v>78</v>
      </c>
      <c r="G65" s="18">
        <v>0</v>
      </c>
      <c r="H65" s="18">
        <f>E65*G65</f>
        <v>0</v>
      </c>
    </row>
    <row r="66" spans="1:8" x14ac:dyDescent="0.2">
      <c r="A66" s="1" t="s">
        <v>91</v>
      </c>
    </row>
    <row r="67" spans="1:8" ht="13.5" x14ac:dyDescent="0.2">
      <c r="A67" s="9">
        <v>22</v>
      </c>
      <c r="B67" s="10" t="s">
        <v>92</v>
      </c>
      <c r="E67" s="15">
        <v>350</v>
      </c>
      <c r="F67" s="10" t="s">
        <v>78</v>
      </c>
      <c r="G67" s="18">
        <v>0</v>
      </c>
      <c r="H67" s="18">
        <f>E67*G67</f>
        <v>0</v>
      </c>
    </row>
    <row r="68" spans="1:8" x14ac:dyDescent="0.2">
      <c r="A68" s="1" t="s">
        <v>93</v>
      </c>
    </row>
    <row r="69" spans="1:8" ht="13.5" x14ac:dyDescent="0.2">
      <c r="E69" s="29" t="s">
        <v>41</v>
      </c>
      <c r="F69" s="30"/>
      <c r="G69" s="31" t="s">
        <v>0</v>
      </c>
      <c r="H69" s="32">
        <f>SUM(H23:H67)</f>
        <v>0</v>
      </c>
    </row>
    <row r="70" spans="1:8" ht="13.5" x14ac:dyDescent="0.2">
      <c r="G70" s="14" t="s">
        <v>42</v>
      </c>
      <c r="H70" s="24">
        <f>H69*0.22</f>
        <v>0</v>
      </c>
    </row>
    <row r="71" spans="1:8" ht="13.5" x14ac:dyDescent="0.2">
      <c r="G71" s="14" t="s">
        <v>2</v>
      </c>
      <c r="H71" s="24">
        <f>SUM(H69:H70)</f>
        <v>0</v>
      </c>
    </row>
    <row r="72" spans="1:8" ht="15.75" x14ac:dyDescent="0.2">
      <c r="A72" s="1" t="s">
        <v>43</v>
      </c>
      <c r="B72" s="17" t="s">
        <v>233</v>
      </c>
      <c r="D72" s="7" t="s">
        <v>15</v>
      </c>
    </row>
    <row r="73" spans="1:8" x14ac:dyDescent="0.2">
      <c r="B73" s="8" t="s">
        <v>27</v>
      </c>
      <c r="C73" s="8" t="s">
        <v>28</v>
      </c>
      <c r="E73" s="8" t="s">
        <v>29</v>
      </c>
      <c r="F73" s="8" t="s">
        <v>228</v>
      </c>
      <c r="G73" s="3" t="s">
        <v>30</v>
      </c>
      <c r="H73" s="3" t="s">
        <v>31</v>
      </c>
    </row>
    <row r="74" spans="1:8" x14ac:dyDescent="0.2">
      <c r="G74" s="3" t="s">
        <v>11</v>
      </c>
      <c r="H74" s="3" t="s">
        <v>11</v>
      </c>
    </row>
    <row r="75" spans="1:8" ht="13.5" x14ac:dyDescent="0.2">
      <c r="A75" s="9">
        <v>1</v>
      </c>
      <c r="B75" s="10" t="s">
        <v>94</v>
      </c>
      <c r="E75" s="15">
        <v>480</v>
      </c>
      <c r="F75" s="10" t="s">
        <v>78</v>
      </c>
      <c r="G75" s="18">
        <v>0</v>
      </c>
      <c r="H75" s="18">
        <f>E75*G75</f>
        <v>0</v>
      </c>
    </row>
    <row r="76" spans="1:8" x14ac:dyDescent="0.2">
      <c r="A76" s="1" t="s">
        <v>95</v>
      </c>
    </row>
    <row r="77" spans="1:8" ht="13.5" x14ac:dyDescent="0.2">
      <c r="A77" s="9">
        <v>2</v>
      </c>
      <c r="B77" s="10" t="s">
        <v>96</v>
      </c>
      <c r="E77" s="15">
        <v>150</v>
      </c>
      <c r="F77" s="10" t="s">
        <v>78</v>
      </c>
      <c r="G77" s="18">
        <v>0</v>
      </c>
      <c r="H77" s="18">
        <f>E77*G77</f>
        <v>0</v>
      </c>
    </row>
    <row r="78" spans="1:8" x14ac:dyDescent="0.2">
      <c r="A78" s="1" t="s">
        <v>97</v>
      </c>
    </row>
    <row r="79" spans="1:8" x14ac:dyDescent="0.2">
      <c r="A79" s="1" t="s">
        <v>98</v>
      </c>
    </row>
    <row r="80" spans="1:8" ht="13.5" x14ac:dyDescent="0.2">
      <c r="A80" s="9">
        <v>3</v>
      </c>
      <c r="B80" s="10" t="s">
        <v>99</v>
      </c>
      <c r="E80" s="15">
        <v>100</v>
      </c>
      <c r="F80" s="10" t="s">
        <v>78</v>
      </c>
      <c r="G80" s="18">
        <v>0</v>
      </c>
      <c r="H80" s="18">
        <f>E80*G80</f>
        <v>0</v>
      </c>
    </row>
    <row r="81" spans="1:8" x14ac:dyDescent="0.2">
      <c r="A81" s="1" t="s">
        <v>100</v>
      </c>
    </row>
    <row r="82" spans="1:8" ht="13.5" x14ac:dyDescent="0.2">
      <c r="A82" s="9">
        <v>4</v>
      </c>
      <c r="B82" s="10" t="s">
        <v>101</v>
      </c>
      <c r="E82" s="15">
        <v>200</v>
      </c>
      <c r="F82" s="10" t="s">
        <v>78</v>
      </c>
      <c r="G82" s="18">
        <v>0</v>
      </c>
      <c r="H82" s="18">
        <f>E82*G82</f>
        <v>0</v>
      </c>
    </row>
    <row r="83" spans="1:8" x14ac:dyDescent="0.2">
      <c r="A83" s="1" t="s">
        <v>102</v>
      </c>
    </row>
    <row r="84" spans="1:8" ht="13.5" x14ac:dyDescent="0.2">
      <c r="A84" s="9">
        <v>5</v>
      </c>
      <c r="B84" s="10" t="s">
        <v>103</v>
      </c>
      <c r="E84" s="13">
        <v>1200</v>
      </c>
      <c r="F84" s="10" t="s">
        <v>54</v>
      </c>
      <c r="G84" s="18">
        <v>0</v>
      </c>
      <c r="H84" s="18">
        <f>E84*G84</f>
        <v>0</v>
      </c>
    </row>
    <row r="85" spans="1:8" x14ac:dyDescent="0.2">
      <c r="A85" s="1" t="s">
        <v>104</v>
      </c>
    </row>
    <row r="86" spans="1:8" ht="13.5" x14ac:dyDescent="0.2">
      <c r="A86" s="9">
        <v>6</v>
      </c>
      <c r="B86" s="10" t="s">
        <v>105</v>
      </c>
      <c r="E86" s="15">
        <v>185</v>
      </c>
      <c r="F86" s="10" t="s">
        <v>78</v>
      </c>
      <c r="G86" s="18">
        <v>0</v>
      </c>
      <c r="H86" s="18">
        <f>E86*G86</f>
        <v>0</v>
      </c>
    </row>
    <row r="87" spans="1:8" x14ac:dyDescent="0.2">
      <c r="A87" s="1" t="s">
        <v>106</v>
      </c>
    </row>
    <row r="88" spans="1:8" ht="13.5" x14ac:dyDescent="0.2">
      <c r="A88" s="9">
        <v>7</v>
      </c>
      <c r="B88" s="10" t="s">
        <v>107</v>
      </c>
      <c r="E88" s="13">
        <v>2500</v>
      </c>
      <c r="F88" s="10" t="s">
        <v>54</v>
      </c>
      <c r="G88" s="18">
        <v>0</v>
      </c>
      <c r="H88" s="18">
        <f>E88*G88</f>
        <v>0</v>
      </c>
    </row>
    <row r="89" spans="1:8" x14ac:dyDescent="0.2">
      <c r="A89" s="1" t="s">
        <v>108</v>
      </c>
    </row>
    <row r="90" spans="1:8" ht="13.5" x14ac:dyDescent="0.2">
      <c r="A90" s="9">
        <v>8</v>
      </c>
      <c r="B90" s="10" t="s">
        <v>109</v>
      </c>
      <c r="E90" s="13">
        <v>2500</v>
      </c>
      <c r="F90" s="10" t="s">
        <v>54</v>
      </c>
      <c r="G90" s="18">
        <v>0</v>
      </c>
      <c r="H90" s="18">
        <f>E90*G90</f>
        <v>0</v>
      </c>
    </row>
    <row r="91" spans="1:8" x14ac:dyDescent="0.2">
      <c r="A91" s="1" t="s">
        <v>110</v>
      </c>
    </row>
    <row r="92" spans="1:8" ht="13.5" x14ac:dyDescent="0.2">
      <c r="A92" s="9">
        <v>9</v>
      </c>
      <c r="B92" s="10" t="s">
        <v>92</v>
      </c>
      <c r="E92" s="15">
        <v>250</v>
      </c>
      <c r="F92" s="10" t="s">
        <v>78</v>
      </c>
      <c r="G92" s="18">
        <v>0</v>
      </c>
      <c r="H92" s="18">
        <f>E92*G92</f>
        <v>0</v>
      </c>
    </row>
    <row r="93" spans="1:8" x14ac:dyDescent="0.2">
      <c r="A93" s="1" t="s">
        <v>93</v>
      </c>
    </row>
    <row r="94" spans="1:8" ht="13.5" x14ac:dyDescent="0.2">
      <c r="E94" s="29" t="s">
        <v>41</v>
      </c>
      <c r="F94" s="30"/>
      <c r="G94" s="31" t="s">
        <v>0</v>
      </c>
      <c r="H94" s="32">
        <f>SUM(H75:H92)</f>
        <v>0</v>
      </c>
    </row>
    <row r="95" spans="1:8" ht="13.5" x14ac:dyDescent="0.2">
      <c r="G95" s="14" t="s">
        <v>42</v>
      </c>
      <c r="H95" s="24">
        <f>H94*0.22</f>
        <v>0</v>
      </c>
    </row>
    <row r="96" spans="1:8" ht="13.5" x14ac:dyDescent="0.2">
      <c r="G96" s="14" t="s">
        <v>2</v>
      </c>
      <c r="H96" s="24">
        <f>SUM(H94:H95)</f>
        <v>0</v>
      </c>
    </row>
    <row r="97" spans="1:8" ht="15.75" x14ac:dyDescent="0.2">
      <c r="A97" s="1" t="s">
        <v>43</v>
      </c>
      <c r="B97" s="17" t="s">
        <v>234</v>
      </c>
      <c r="D97" s="7" t="s">
        <v>16</v>
      </c>
    </row>
    <row r="98" spans="1:8" x14ac:dyDescent="0.2">
      <c r="B98" s="8" t="s">
        <v>27</v>
      </c>
      <c r="C98" s="8" t="s">
        <v>28</v>
      </c>
      <c r="E98" s="8" t="s">
        <v>29</v>
      </c>
      <c r="F98" s="8" t="s">
        <v>228</v>
      </c>
      <c r="G98" s="3" t="s">
        <v>30</v>
      </c>
      <c r="H98" s="3" t="s">
        <v>31</v>
      </c>
    </row>
    <row r="99" spans="1:8" x14ac:dyDescent="0.2">
      <c r="G99" s="3" t="s">
        <v>11</v>
      </c>
      <c r="H99" s="3" t="s">
        <v>11</v>
      </c>
    </row>
    <row r="100" spans="1:8" ht="13.5" x14ac:dyDescent="0.2">
      <c r="A100" s="9">
        <v>1</v>
      </c>
      <c r="B100" s="10" t="s">
        <v>111</v>
      </c>
      <c r="E100" s="13">
        <v>4300</v>
      </c>
      <c r="F100" s="10" t="s">
        <v>54</v>
      </c>
      <c r="G100" s="18">
        <v>0</v>
      </c>
      <c r="H100" s="18">
        <f>E100*G100</f>
        <v>0</v>
      </c>
    </row>
    <row r="101" spans="1:8" x14ac:dyDescent="0.2">
      <c r="A101" s="1" t="s">
        <v>112</v>
      </c>
    </row>
    <row r="102" spans="1:8" ht="13.5" x14ac:dyDescent="0.2">
      <c r="A102" s="9">
        <v>2</v>
      </c>
      <c r="B102" s="10" t="s">
        <v>113</v>
      </c>
      <c r="E102" s="15">
        <v>100</v>
      </c>
      <c r="F102" s="10" t="s">
        <v>78</v>
      </c>
      <c r="G102" s="18">
        <v>0</v>
      </c>
      <c r="H102" s="18">
        <f>E102*G102</f>
        <v>0</v>
      </c>
    </row>
    <row r="103" spans="1:8" x14ac:dyDescent="0.2">
      <c r="A103" s="1" t="s">
        <v>114</v>
      </c>
    </row>
    <row r="104" spans="1:8" ht="13.5" x14ac:dyDescent="0.2">
      <c r="A104" s="9">
        <v>3</v>
      </c>
      <c r="B104" s="10" t="s">
        <v>115</v>
      </c>
      <c r="E104" s="13">
        <v>1000</v>
      </c>
      <c r="F104" s="10" t="s">
        <v>78</v>
      </c>
      <c r="G104" s="18">
        <v>0</v>
      </c>
      <c r="H104" s="18">
        <f>E104*G104</f>
        <v>0</v>
      </c>
    </row>
    <row r="105" spans="1:8" x14ac:dyDescent="0.2">
      <c r="A105" s="1" t="s">
        <v>116</v>
      </c>
    </row>
    <row r="106" spans="1:8" ht="13.5" x14ac:dyDescent="0.2">
      <c r="A106" s="9">
        <v>4</v>
      </c>
      <c r="B106" s="10" t="s">
        <v>117</v>
      </c>
      <c r="E106" s="13">
        <v>5100</v>
      </c>
      <c r="F106" s="10" t="s">
        <v>54</v>
      </c>
      <c r="G106" s="18">
        <v>0</v>
      </c>
      <c r="H106" s="18">
        <f>E106*G106</f>
        <v>0</v>
      </c>
    </row>
    <row r="107" spans="1:8" x14ac:dyDescent="0.2">
      <c r="A107" s="1" t="s">
        <v>118</v>
      </c>
    </row>
    <row r="108" spans="1:8" ht="13.5" x14ac:dyDescent="0.2">
      <c r="A108" s="9">
        <v>5</v>
      </c>
      <c r="B108" s="10" t="s">
        <v>119</v>
      </c>
      <c r="E108" s="15">
        <v>390</v>
      </c>
      <c r="F108" s="10" t="s">
        <v>54</v>
      </c>
      <c r="G108" s="18">
        <v>0</v>
      </c>
      <c r="H108" s="18">
        <f>E108*G108</f>
        <v>0</v>
      </c>
    </row>
    <row r="109" spans="1:8" x14ac:dyDescent="0.2">
      <c r="A109" s="1" t="s">
        <v>120</v>
      </c>
    </row>
    <row r="110" spans="1:8" ht="13.5" x14ac:dyDescent="0.2">
      <c r="A110" s="9">
        <v>6</v>
      </c>
      <c r="B110" s="10" t="s">
        <v>121</v>
      </c>
      <c r="E110" s="13">
        <v>5100</v>
      </c>
      <c r="F110" s="10" t="s">
        <v>54</v>
      </c>
      <c r="G110" s="18">
        <v>0</v>
      </c>
      <c r="H110" s="18">
        <f>E110*G110</f>
        <v>0</v>
      </c>
    </row>
    <row r="111" spans="1:8" x14ac:dyDescent="0.2">
      <c r="A111" s="1" t="s">
        <v>122</v>
      </c>
    </row>
    <row r="112" spans="1:8" ht="13.5" x14ac:dyDescent="0.2">
      <c r="A112" s="9">
        <v>7</v>
      </c>
      <c r="B112" s="10" t="s">
        <v>123</v>
      </c>
      <c r="E112" s="15">
        <v>760</v>
      </c>
      <c r="F112" s="10" t="s">
        <v>71</v>
      </c>
      <c r="G112" s="18">
        <v>0</v>
      </c>
      <c r="H112" s="18">
        <f>E112*G112</f>
        <v>0</v>
      </c>
    </row>
    <row r="113" spans="1:8" x14ac:dyDescent="0.2">
      <c r="A113" s="1" t="s">
        <v>124</v>
      </c>
    </row>
    <row r="114" spans="1:8" ht="13.5" x14ac:dyDescent="0.2">
      <c r="A114" s="9">
        <v>8</v>
      </c>
      <c r="B114" s="10" t="s">
        <v>125</v>
      </c>
      <c r="E114" s="11">
        <v>3</v>
      </c>
      <c r="F114" s="10" t="s">
        <v>71</v>
      </c>
      <c r="G114" s="18">
        <v>0</v>
      </c>
      <c r="H114" s="18">
        <f>E114*G114</f>
        <v>0</v>
      </c>
    </row>
    <row r="115" spans="1:8" x14ac:dyDescent="0.2">
      <c r="A115" s="1" t="s">
        <v>126</v>
      </c>
    </row>
    <row r="116" spans="1:8" ht="13.5" x14ac:dyDescent="0.2">
      <c r="A116" s="9">
        <v>9</v>
      </c>
      <c r="B116" s="10" t="s">
        <v>127</v>
      </c>
      <c r="E116" s="12">
        <v>60</v>
      </c>
      <c r="F116" s="10" t="s">
        <v>71</v>
      </c>
      <c r="G116" s="18">
        <v>0</v>
      </c>
      <c r="H116" s="18">
        <f>E116*G116</f>
        <v>0</v>
      </c>
    </row>
    <row r="117" spans="1:8" x14ac:dyDescent="0.2">
      <c r="A117" s="1" t="s">
        <v>128</v>
      </c>
    </row>
    <row r="118" spans="1:8" ht="13.5" x14ac:dyDescent="0.2">
      <c r="A118" s="9">
        <v>10</v>
      </c>
      <c r="B118" s="10" t="s">
        <v>129</v>
      </c>
      <c r="E118" s="15">
        <v>210</v>
      </c>
      <c r="F118" s="10" t="s">
        <v>71</v>
      </c>
      <c r="G118" s="18">
        <v>0</v>
      </c>
      <c r="H118" s="18">
        <f>E118*G118</f>
        <v>0</v>
      </c>
    </row>
    <row r="119" spans="1:8" x14ac:dyDescent="0.2">
      <c r="A119" s="1" t="s">
        <v>130</v>
      </c>
    </row>
    <row r="120" spans="1:8" ht="13.5" x14ac:dyDescent="0.2">
      <c r="A120" s="9">
        <v>11</v>
      </c>
      <c r="B120" s="10" t="s">
        <v>131</v>
      </c>
      <c r="E120" s="12">
        <v>23</v>
      </c>
      <c r="F120" s="10" t="s">
        <v>33</v>
      </c>
      <c r="G120" s="18">
        <v>0</v>
      </c>
      <c r="H120" s="18">
        <f>E120*G120</f>
        <v>0</v>
      </c>
    </row>
    <row r="121" spans="1:8" ht="25.5" customHeight="1" x14ac:dyDescent="0.2">
      <c r="A121" s="93" t="s">
        <v>250</v>
      </c>
      <c r="B121" s="94"/>
      <c r="C121" s="94"/>
      <c r="D121" s="94"/>
      <c r="E121" s="94"/>
      <c r="F121" s="94"/>
      <c r="G121" s="94"/>
    </row>
    <row r="122" spans="1:8" ht="13.5" x14ac:dyDescent="0.2">
      <c r="E122" s="29" t="s">
        <v>41</v>
      </c>
      <c r="F122" s="30"/>
      <c r="G122" s="31" t="s">
        <v>0</v>
      </c>
      <c r="H122" s="32">
        <f>SUM(H100:H120)</f>
        <v>0</v>
      </c>
    </row>
    <row r="123" spans="1:8" ht="13.5" x14ac:dyDescent="0.2">
      <c r="G123" s="14" t="s">
        <v>42</v>
      </c>
      <c r="H123" s="24">
        <f>H122*0.22</f>
        <v>0</v>
      </c>
    </row>
    <row r="124" spans="1:8" ht="13.5" x14ac:dyDescent="0.2">
      <c r="G124" s="14" t="s">
        <v>2</v>
      </c>
      <c r="H124" s="24">
        <f>SUM(H122:H123)</f>
        <v>0</v>
      </c>
    </row>
    <row r="125" spans="1:8" ht="15.75" x14ac:dyDescent="0.2">
      <c r="A125" s="1" t="s">
        <v>43</v>
      </c>
      <c r="B125" s="17" t="s">
        <v>235</v>
      </c>
      <c r="D125" s="7" t="s">
        <v>17</v>
      </c>
    </row>
    <row r="126" spans="1:8" x14ac:dyDescent="0.2">
      <c r="B126" s="8" t="s">
        <v>27</v>
      </c>
      <c r="C126" s="8" t="s">
        <v>28</v>
      </c>
      <c r="E126" s="8" t="s">
        <v>29</v>
      </c>
      <c r="F126" s="8" t="s">
        <v>228</v>
      </c>
      <c r="G126" s="3" t="s">
        <v>30</v>
      </c>
      <c r="H126" s="3" t="s">
        <v>31</v>
      </c>
    </row>
    <row r="127" spans="1:8" x14ac:dyDescent="0.2">
      <c r="G127" s="3" t="s">
        <v>11</v>
      </c>
      <c r="H127" s="3" t="s">
        <v>11</v>
      </c>
    </row>
    <row r="128" spans="1:8" ht="13.5" x14ac:dyDescent="0.2">
      <c r="A128" s="9">
        <v>1</v>
      </c>
      <c r="B128" s="10" t="s">
        <v>132</v>
      </c>
      <c r="E128" s="11">
        <v>15</v>
      </c>
      <c r="F128" s="10" t="s">
        <v>33</v>
      </c>
      <c r="G128" s="18">
        <v>0</v>
      </c>
      <c r="H128" s="18">
        <f>E128*G128</f>
        <v>0</v>
      </c>
    </row>
    <row r="129" spans="1:8" x14ac:dyDescent="0.2">
      <c r="A129" s="1" t="s">
        <v>133</v>
      </c>
    </row>
    <row r="130" spans="1:8" ht="13.5" x14ac:dyDescent="0.2">
      <c r="A130" s="9">
        <v>2</v>
      </c>
      <c r="B130" s="10" t="s">
        <v>134</v>
      </c>
      <c r="E130" s="11">
        <v>4</v>
      </c>
      <c r="F130" s="10" t="s">
        <v>33</v>
      </c>
      <c r="G130" s="18">
        <v>0</v>
      </c>
      <c r="H130" s="18">
        <f>E130*G130</f>
        <v>0</v>
      </c>
    </row>
    <row r="131" spans="1:8" x14ac:dyDescent="0.2">
      <c r="A131" s="1" t="s">
        <v>135</v>
      </c>
    </row>
    <row r="132" spans="1:8" ht="13.5" x14ac:dyDescent="0.2">
      <c r="A132" s="9">
        <v>3</v>
      </c>
      <c r="B132" s="10" t="s">
        <v>136</v>
      </c>
      <c r="E132" s="11">
        <v>6</v>
      </c>
      <c r="F132" s="10" t="s">
        <v>33</v>
      </c>
      <c r="G132" s="18">
        <v>0</v>
      </c>
      <c r="H132" s="18">
        <f>E132*G132</f>
        <v>0</v>
      </c>
    </row>
    <row r="133" spans="1:8" x14ac:dyDescent="0.2">
      <c r="A133" s="1" t="s">
        <v>137</v>
      </c>
    </row>
    <row r="134" spans="1:8" ht="13.5" x14ac:dyDescent="0.2">
      <c r="A134" s="9">
        <v>4</v>
      </c>
      <c r="B134" s="10" t="s">
        <v>138</v>
      </c>
      <c r="E134" s="11">
        <v>5</v>
      </c>
      <c r="F134" s="10" t="s">
        <v>33</v>
      </c>
      <c r="G134" s="18">
        <v>0</v>
      </c>
      <c r="H134" s="18">
        <f>E134*G134</f>
        <v>0</v>
      </c>
    </row>
    <row r="135" spans="1:8" x14ac:dyDescent="0.2">
      <c r="A135" s="1" t="s">
        <v>139</v>
      </c>
    </row>
    <row r="136" spans="1:8" ht="13.5" x14ac:dyDescent="0.2">
      <c r="A136" s="9">
        <v>5</v>
      </c>
      <c r="B136" s="10" t="s">
        <v>422</v>
      </c>
      <c r="E136" s="11">
        <v>2</v>
      </c>
      <c r="F136" s="10" t="s">
        <v>33</v>
      </c>
      <c r="G136" s="12">
        <v>0</v>
      </c>
      <c r="H136" s="18">
        <f>E136*G136</f>
        <v>0</v>
      </c>
    </row>
    <row r="137" spans="1:8" ht="25.5" customHeight="1" x14ac:dyDescent="0.2">
      <c r="A137" s="93" t="s">
        <v>431</v>
      </c>
      <c r="B137" s="94"/>
      <c r="C137" s="94"/>
      <c r="D137" s="94"/>
      <c r="E137" s="94"/>
      <c r="F137" s="94"/>
      <c r="G137" s="94"/>
    </row>
    <row r="138" spans="1:8" ht="13.5" x14ac:dyDescent="0.2">
      <c r="A138" s="9">
        <v>6</v>
      </c>
      <c r="B138" s="10" t="s">
        <v>140</v>
      </c>
      <c r="E138" s="11">
        <v>2</v>
      </c>
      <c r="F138" s="10" t="s">
        <v>33</v>
      </c>
      <c r="G138" s="18">
        <v>0</v>
      </c>
      <c r="H138" s="18">
        <f>E138*G138</f>
        <v>0</v>
      </c>
    </row>
    <row r="139" spans="1:8" ht="25.5" customHeight="1" x14ac:dyDescent="0.2">
      <c r="A139" s="93" t="s">
        <v>251</v>
      </c>
      <c r="B139" s="94"/>
      <c r="C139" s="94"/>
      <c r="D139" s="94"/>
      <c r="E139" s="94"/>
      <c r="F139" s="94"/>
      <c r="G139" s="94"/>
    </row>
    <row r="140" spans="1:8" ht="25.5" customHeight="1" x14ac:dyDescent="0.2">
      <c r="A140" s="93" t="s">
        <v>423</v>
      </c>
      <c r="B140" s="94"/>
      <c r="C140" s="94"/>
      <c r="D140" s="94"/>
      <c r="E140" s="94"/>
      <c r="F140" s="94"/>
      <c r="G140" s="94"/>
    </row>
    <row r="141" spans="1:8" ht="13.5" x14ac:dyDescent="0.2">
      <c r="A141" s="9">
        <v>7</v>
      </c>
      <c r="B141" s="10" t="s">
        <v>141</v>
      </c>
      <c r="E141" s="11">
        <v>2</v>
      </c>
      <c r="F141" s="10" t="s">
        <v>33</v>
      </c>
      <c r="G141" s="18">
        <v>0</v>
      </c>
      <c r="H141" s="18">
        <f>E141*G141</f>
        <v>0</v>
      </c>
    </row>
    <row r="142" spans="1:8" ht="25.5" customHeight="1" x14ac:dyDescent="0.2">
      <c r="A142" s="93" t="s">
        <v>252</v>
      </c>
      <c r="B142" s="94"/>
      <c r="C142" s="94"/>
      <c r="D142" s="94"/>
      <c r="E142" s="94"/>
      <c r="F142" s="94"/>
      <c r="G142" s="94"/>
    </row>
    <row r="143" spans="1:8" ht="25.5" customHeight="1" x14ac:dyDescent="0.2">
      <c r="A143" s="93" t="s">
        <v>424</v>
      </c>
      <c r="B143" s="94"/>
      <c r="C143" s="94"/>
      <c r="D143" s="94"/>
      <c r="E143" s="94"/>
      <c r="F143" s="94"/>
      <c r="G143" s="94"/>
    </row>
    <row r="144" spans="1:8" ht="13.5" x14ac:dyDescent="0.2">
      <c r="A144" s="9">
        <v>8</v>
      </c>
      <c r="B144" s="10" t="s">
        <v>142</v>
      </c>
      <c r="E144" s="11">
        <v>4</v>
      </c>
      <c r="F144" s="10" t="s">
        <v>33</v>
      </c>
      <c r="G144" s="18">
        <v>0</v>
      </c>
      <c r="H144" s="18">
        <f>E144*G144</f>
        <v>0</v>
      </c>
    </row>
    <row r="145" spans="1:8" ht="25.5" customHeight="1" x14ac:dyDescent="0.2">
      <c r="A145" s="93" t="s">
        <v>253</v>
      </c>
      <c r="B145" s="94"/>
      <c r="C145" s="94"/>
      <c r="D145" s="94"/>
      <c r="E145" s="94"/>
      <c r="F145" s="94"/>
      <c r="G145" s="94"/>
    </row>
    <row r="146" spans="1:8" ht="25.5" customHeight="1" x14ac:dyDescent="0.2">
      <c r="A146" s="93" t="s">
        <v>420</v>
      </c>
      <c r="B146" s="94"/>
      <c r="C146" s="94"/>
      <c r="D146" s="94"/>
      <c r="E146" s="94"/>
      <c r="F146" s="94"/>
      <c r="G146" s="94"/>
    </row>
    <row r="147" spans="1:8" ht="13.5" x14ac:dyDescent="0.2">
      <c r="A147" s="9">
        <v>9</v>
      </c>
      <c r="B147" s="10" t="s">
        <v>425</v>
      </c>
      <c r="E147" s="11">
        <v>6</v>
      </c>
      <c r="F147" s="10" t="s">
        <v>33</v>
      </c>
      <c r="G147" s="12">
        <v>0</v>
      </c>
      <c r="H147" s="18">
        <f>E147*G147</f>
        <v>0</v>
      </c>
    </row>
    <row r="148" spans="1:8" ht="25.5" customHeight="1" x14ac:dyDescent="0.2">
      <c r="A148" s="93" t="s">
        <v>426</v>
      </c>
      <c r="B148" s="93"/>
      <c r="C148" s="93"/>
      <c r="D148" s="93"/>
      <c r="E148" s="93"/>
      <c r="F148" s="93"/>
      <c r="G148" s="93"/>
    </row>
    <row r="149" spans="1:8" ht="25.5" customHeight="1" x14ac:dyDescent="0.2">
      <c r="A149" s="93" t="s">
        <v>427</v>
      </c>
      <c r="B149" s="93"/>
      <c r="C149" s="93"/>
      <c r="D149" s="93"/>
      <c r="E149" s="93"/>
      <c r="F149" s="93"/>
      <c r="G149" s="93"/>
    </row>
    <row r="150" spans="1:8" ht="13.5" x14ac:dyDescent="0.2">
      <c r="A150" s="9">
        <v>10</v>
      </c>
      <c r="B150" s="10" t="s">
        <v>428</v>
      </c>
      <c r="E150" s="11">
        <v>4</v>
      </c>
      <c r="F150" s="10" t="s">
        <v>33</v>
      </c>
      <c r="G150" s="12">
        <v>0</v>
      </c>
      <c r="H150" s="18">
        <f>E150*G150</f>
        <v>0</v>
      </c>
    </row>
    <row r="151" spans="1:8" ht="25.5" customHeight="1" x14ac:dyDescent="0.2">
      <c r="A151" s="93" t="s">
        <v>429</v>
      </c>
      <c r="B151" s="93"/>
      <c r="C151" s="93"/>
      <c r="D151" s="93"/>
      <c r="E151" s="93"/>
      <c r="F151" s="93"/>
      <c r="G151" s="93"/>
    </row>
    <row r="152" spans="1:8" ht="25.5" customHeight="1" x14ac:dyDescent="0.2">
      <c r="A152" s="93" t="s">
        <v>430</v>
      </c>
      <c r="B152" s="93"/>
      <c r="C152" s="93"/>
      <c r="D152" s="93"/>
      <c r="E152" s="93"/>
      <c r="F152" s="93"/>
      <c r="G152" s="93"/>
    </row>
    <row r="153" spans="1:8" ht="13.5" x14ac:dyDescent="0.2">
      <c r="A153" s="9">
        <v>11</v>
      </c>
      <c r="B153" s="10" t="s">
        <v>143</v>
      </c>
      <c r="E153" s="11">
        <v>2</v>
      </c>
      <c r="F153" s="10" t="s">
        <v>33</v>
      </c>
      <c r="G153" s="18">
        <v>0</v>
      </c>
      <c r="H153" s="18">
        <f>E153*G153</f>
        <v>0</v>
      </c>
    </row>
    <row r="154" spans="1:8" ht="25.5" customHeight="1" x14ac:dyDescent="0.2">
      <c r="A154" s="93" t="s">
        <v>254</v>
      </c>
      <c r="B154" s="94"/>
      <c r="C154" s="94"/>
      <c r="D154" s="94"/>
      <c r="E154" s="94"/>
      <c r="F154" s="94"/>
      <c r="G154" s="94"/>
    </row>
    <row r="155" spans="1:8" ht="25.5" customHeight="1" x14ac:dyDescent="0.2">
      <c r="A155" s="93" t="s">
        <v>421</v>
      </c>
      <c r="B155" s="94"/>
      <c r="C155" s="94"/>
      <c r="D155" s="94"/>
      <c r="E155" s="94"/>
      <c r="F155" s="94"/>
      <c r="G155" s="94"/>
    </row>
    <row r="156" spans="1:8" ht="13.5" x14ac:dyDescent="0.2">
      <c r="A156" s="9">
        <v>12</v>
      </c>
      <c r="B156" s="10" t="s">
        <v>144</v>
      </c>
      <c r="E156" s="12">
        <v>15</v>
      </c>
      <c r="F156" s="10" t="s">
        <v>33</v>
      </c>
      <c r="G156" s="18">
        <v>0</v>
      </c>
      <c r="H156" s="18">
        <f>E156*G156</f>
        <v>0</v>
      </c>
    </row>
    <row r="157" spans="1:8" ht="38.25" customHeight="1" x14ac:dyDescent="0.2">
      <c r="A157" s="93" t="s">
        <v>255</v>
      </c>
      <c r="B157" s="94"/>
      <c r="C157" s="94"/>
      <c r="D157" s="94"/>
      <c r="E157" s="94"/>
      <c r="F157" s="94"/>
      <c r="G157" s="94"/>
    </row>
    <row r="158" spans="1:8" ht="13.5" x14ac:dyDescent="0.2">
      <c r="A158" s="9">
        <v>13</v>
      </c>
      <c r="B158" s="10" t="s">
        <v>145</v>
      </c>
      <c r="E158" s="15">
        <v>715</v>
      </c>
      <c r="F158" s="10" t="s">
        <v>71</v>
      </c>
      <c r="G158" s="18">
        <v>0</v>
      </c>
      <c r="H158" s="18">
        <f>E158*G158</f>
        <v>0</v>
      </c>
    </row>
    <row r="159" spans="1:8" ht="25.5" customHeight="1" x14ac:dyDescent="0.2">
      <c r="A159" s="93" t="s">
        <v>256</v>
      </c>
      <c r="B159" s="94"/>
      <c r="C159" s="94"/>
      <c r="D159" s="94"/>
      <c r="E159" s="94"/>
      <c r="F159" s="94"/>
      <c r="G159" s="94"/>
    </row>
    <row r="160" spans="1:8" ht="13.5" x14ac:dyDescent="0.2">
      <c r="A160" s="9">
        <v>14</v>
      </c>
      <c r="B160" s="10" t="s">
        <v>146</v>
      </c>
      <c r="E160" s="15">
        <v>115</v>
      </c>
      <c r="F160" s="10" t="s">
        <v>54</v>
      </c>
      <c r="G160" s="18">
        <v>0</v>
      </c>
      <c r="H160" s="18">
        <f>E160*G160</f>
        <v>0</v>
      </c>
    </row>
    <row r="161" spans="1:8" ht="38.25" customHeight="1" x14ac:dyDescent="0.2">
      <c r="A161" s="93" t="s">
        <v>257</v>
      </c>
      <c r="B161" s="94"/>
      <c r="C161" s="94"/>
      <c r="D161" s="94"/>
      <c r="E161" s="94"/>
      <c r="F161" s="94"/>
      <c r="G161" s="94"/>
    </row>
    <row r="162" spans="1:8" ht="13.5" x14ac:dyDescent="0.2">
      <c r="A162" s="9">
        <v>15</v>
      </c>
      <c r="B162" s="10" t="s">
        <v>147</v>
      </c>
      <c r="E162" s="11">
        <v>1.5</v>
      </c>
      <c r="F162" s="10" t="s">
        <v>54</v>
      </c>
      <c r="G162" s="18">
        <v>0</v>
      </c>
      <c r="H162" s="18">
        <f>E162*G162</f>
        <v>0</v>
      </c>
    </row>
    <row r="163" spans="1:8" ht="25.5" customHeight="1" x14ac:dyDescent="0.2">
      <c r="A163" s="93" t="s">
        <v>258</v>
      </c>
      <c r="B163" s="94"/>
      <c r="C163" s="94"/>
      <c r="D163" s="94"/>
      <c r="E163" s="94"/>
      <c r="F163" s="94"/>
      <c r="G163" s="94"/>
    </row>
    <row r="164" spans="1:8" ht="13.5" x14ac:dyDescent="0.2">
      <c r="A164" s="9">
        <v>16</v>
      </c>
      <c r="B164" s="10" t="s">
        <v>148</v>
      </c>
      <c r="E164" s="12">
        <v>70</v>
      </c>
      <c r="F164" s="10" t="s">
        <v>71</v>
      </c>
      <c r="G164" s="18">
        <v>0</v>
      </c>
      <c r="H164" s="18">
        <f>E164*G164</f>
        <v>0</v>
      </c>
    </row>
    <row r="165" spans="1:8" ht="25.5" customHeight="1" x14ac:dyDescent="0.2">
      <c r="A165" s="93" t="s">
        <v>259</v>
      </c>
      <c r="B165" s="94"/>
      <c r="C165" s="94"/>
      <c r="D165" s="94"/>
      <c r="E165" s="94"/>
      <c r="F165" s="94"/>
      <c r="G165" s="94"/>
    </row>
    <row r="166" spans="1:8" ht="13.5" x14ac:dyDescent="0.2">
      <c r="A166" s="9">
        <v>17</v>
      </c>
      <c r="B166" s="10" t="s">
        <v>149</v>
      </c>
      <c r="E166" s="12">
        <v>47</v>
      </c>
      <c r="F166" s="10" t="s">
        <v>54</v>
      </c>
      <c r="G166" s="18">
        <v>0</v>
      </c>
      <c r="H166" s="18">
        <f>E166*G166</f>
        <v>0</v>
      </c>
    </row>
    <row r="167" spans="1:8" ht="38.25" customHeight="1" x14ac:dyDescent="0.2">
      <c r="A167" s="93" t="s">
        <v>260</v>
      </c>
      <c r="B167" s="94"/>
      <c r="C167" s="94"/>
      <c r="D167" s="94"/>
      <c r="E167" s="94"/>
      <c r="F167" s="94"/>
      <c r="G167" s="94"/>
    </row>
    <row r="168" spans="1:8" ht="13.5" x14ac:dyDescent="0.2">
      <c r="E168" s="29" t="s">
        <v>41</v>
      </c>
      <c r="F168" s="30"/>
      <c r="G168" s="31" t="s">
        <v>0</v>
      </c>
      <c r="H168" s="32">
        <f>SUM(H128:H166)</f>
        <v>0</v>
      </c>
    </row>
    <row r="169" spans="1:8" ht="13.5" x14ac:dyDescent="0.2">
      <c r="G169" s="14" t="s">
        <v>42</v>
      </c>
      <c r="H169" s="24">
        <f>H168*0.22</f>
        <v>0</v>
      </c>
    </row>
    <row r="170" spans="1:8" ht="13.5" x14ac:dyDescent="0.2">
      <c r="G170" s="14" t="s">
        <v>2</v>
      </c>
      <c r="H170" s="24">
        <f>SUM(H168:H169)</f>
        <v>0</v>
      </c>
    </row>
    <row r="171" spans="1:8" ht="15.75" x14ac:dyDescent="0.2">
      <c r="A171" s="1" t="s">
        <v>43</v>
      </c>
      <c r="B171" s="17" t="s">
        <v>236</v>
      </c>
      <c r="D171" s="7" t="s">
        <v>18</v>
      </c>
    </row>
    <row r="172" spans="1:8" x14ac:dyDescent="0.2">
      <c r="B172" s="8" t="s">
        <v>27</v>
      </c>
      <c r="C172" s="8" t="s">
        <v>28</v>
      </c>
      <c r="E172" s="8" t="s">
        <v>29</v>
      </c>
      <c r="F172" s="8" t="s">
        <v>228</v>
      </c>
      <c r="G172" s="3" t="s">
        <v>30</v>
      </c>
      <c r="H172" s="3" t="s">
        <v>31</v>
      </c>
    </row>
    <row r="173" spans="1:8" x14ac:dyDescent="0.2">
      <c r="G173" s="3" t="s">
        <v>11</v>
      </c>
      <c r="H173" s="3" t="s">
        <v>11</v>
      </c>
    </row>
    <row r="174" spans="1:8" ht="13.5" x14ac:dyDescent="0.2">
      <c r="A174" s="9">
        <v>1</v>
      </c>
      <c r="B174" s="10" t="s">
        <v>150</v>
      </c>
      <c r="E174" s="11">
        <v>1</v>
      </c>
      <c r="F174" s="10" t="s">
        <v>33</v>
      </c>
      <c r="G174" s="18">
        <v>0</v>
      </c>
      <c r="H174" s="18">
        <f>E174*G174</f>
        <v>0</v>
      </c>
    </row>
    <row r="175" spans="1:8" ht="51" customHeight="1" x14ac:dyDescent="0.2">
      <c r="A175" s="93" t="s">
        <v>261</v>
      </c>
      <c r="B175" s="94"/>
      <c r="C175" s="94"/>
      <c r="D175" s="94"/>
      <c r="E175" s="94"/>
      <c r="F175" s="94"/>
      <c r="G175" s="94"/>
    </row>
    <row r="176" spans="1:8" ht="13.5" x14ac:dyDescent="0.2">
      <c r="E176" s="29" t="s">
        <v>41</v>
      </c>
      <c r="F176" s="30"/>
      <c r="G176" s="31" t="s">
        <v>0</v>
      </c>
      <c r="H176" s="32">
        <f>SUM(H174)</f>
        <v>0</v>
      </c>
    </row>
    <row r="177" spans="1:8" ht="13.5" x14ac:dyDescent="0.2">
      <c r="G177" s="14" t="s">
        <v>42</v>
      </c>
      <c r="H177" s="24">
        <f>H176*0.22</f>
        <v>0</v>
      </c>
    </row>
    <row r="178" spans="1:8" ht="13.5" x14ac:dyDescent="0.2">
      <c r="G178" s="14" t="s">
        <v>2</v>
      </c>
      <c r="H178" s="24">
        <f>SUM(H176:H177)</f>
        <v>0</v>
      </c>
    </row>
    <row r="179" spans="1:8" ht="15.75" x14ac:dyDescent="0.2">
      <c r="A179" s="1" t="s">
        <v>26</v>
      </c>
      <c r="B179" s="17" t="s">
        <v>237</v>
      </c>
      <c r="D179" s="7" t="s">
        <v>19</v>
      </c>
    </row>
    <row r="180" spans="1:8" ht="15.75" x14ac:dyDescent="0.2">
      <c r="A180" s="1" t="s">
        <v>43</v>
      </c>
      <c r="B180" s="17" t="s">
        <v>238</v>
      </c>
      <c r="D180" s="7" t="s">
        <v>14</v>
      </c>
    </row>
    <row r="181" spans="1:8" x14ac:dyDescent="0.2">
      <c r="B181" s="8" t="s">
        <v>27</v>
      </c>
      <c r="C181" s="8" t="s">
        <v>28</v>
      </c>
      <c r="E181" s="8" t="s">
        <v>29</v>
      </c>
      <c r="F181" s="8" t="s">
        <v>228</v>
      </c>
      <c r="G181" s="3" t="s">
        <v>30</v>
      </c>
      <c r="H181" s="3" t="s">
        <v>31</v>
      </c>
    </row>
    <row r="182" spans="1:8" x14ac:dyDescent="0.2">
      <c r="G182" s="3" t="s">
        <v>11</v>
      </c>
      <c r="H182" s="3" t="s">
        <v>11</v>
      </c>
    </row>
    <row r="183" spans="1:8" ht="13.5" x14ac:dyDescent="0.2">
      <c r="A183" s="9">
        <v>1</v>
      </c>
      <c r="B183" s="10" t="s">
        <v>432</v>
      </c>
      <c r="E183" s="11">
        <v>1</v>
      </c>
      <c r="F183" s="10" t="s">
        <v>33</v>
      </c>
      <c r="G183" s="13">
        <v>0</v>
      </c>
      <c r="H183" s="18">
        <f>E183*G183</f>
        <v>0</v>
      </c>
    </row>
    <row r="184" spans="1:8" ht="147" customHeight="1" x14ac:dyDescent="0.2">
      <c r="A184" s="95" t="s">
        <v>433</v>
      </c>
      <c r="B184" s="96"/>
      <c r="C184" s="96"/>
      <c r="D184" s="96"/>
      <c r="E184" s="96"/>
      <c r="F184" s="96"/>
      <c r="G184" s="96"/>
      <c r="H184" s="3"/>
    </row>
    <row r="185" spans="1:8" ht="13.5" x14ac:dyDescent="0.2">
      <c r="A185" s="9">
        <v>2</v>
      </c>
      <c r="B185" s="10" t="s">
        <v>49</v>
      </c>
      <c r="E185" s="11">
        <v>0.25</v>
      </c>
      <c r="F185" s="10" t="s">
        <v>45</v>
      </c>
      <c r="G185" s="18">
        <v>0</v>
      </c>
      <c r="H185" s="18">
        <f>E185*G185</f>
        <v>0</v>
      </c>
    </row>
    <row r="186" spans="1:8" ht="13.5" x14ac:dyDescent="0.2">
      <c r="A186" s="1" t="s">
        <v>50</v>
      </c>
      <c r="H186" s="18"/>
    </row>
    <row r="187" spans="1:8" ht="13.5" x14ac:dyDescent="0.2">
      <c r="A187" s="9">
        <v>3</v>
      </c>
      <c r="B187" s="10" t="s">
        <v>151</v>
      </c>
      <c r="E187" s="12">
        <v>12</v>
      </c>
      <c r="F187" s="10" t="s">
        <v>33</v>
      </c>
      <c r="G187" s="18">
        <v>0</v>
      </c>
      <c r="H187" s="18">
        <f>E187*G187</f>
        <v>0</v>
      </c>
    </row>
    <row r="188" spans="1:8" x14ac:dyDescent="0.2">
      <c r="A188" s="1" t="s">
        <v>152</v>
      </c>
    </row>
    <row r="189" spans="1:8" ht="13.5" x14ac:dyDescent="0.2">
      <c r="A189" s="9">
        <v>4</v>
      </c>
      <c r="B189" s="10" t="s">
        <v>153</v>
      </c>
      <c r="E189" s="15">
        <v>110</v>
      </c>
      <c r="F189" s="10" t="s">
        <v>71</v>
      </c>
      <c r="G189" s="18">
        <v>0</v>
      </c>
      <c r="H189" s="18">
        <f>E189*G189</f>
        <v>0</v>
      </c>
    </row>
    <row r="190" spans="1:8" x14ac:dyDescent="0.2">
      <c r="A190" s="1" t="s">
        <v>154</v>
      </c>
    </row>
    <row r="191" spans="1:8" ht="13.5" x14ac:dyDescent="0.2">
      <c r="E191" s="29" t="s">
        <v>41</v>
      </c>
      <c r="F191" s="30"/>
      <c r="G191" s="31" t="s">
        <v>0</v>
      </c>
      <c r="H191" s="32">
        <f>SUM(H185:H189)</f>
        <v>0</v>
      </c>
    </row>
    <row r="192" spans="1:8" ht="13.5" x14ac:dyDescent="0.2">
      <c r="E192" s="33"/>
      <c r="F192" s="33"/>
      <c r="G192" s="34" t="s">
        <v>42</v>
      </c>
      <c r="H192" s="35">
        <f>H191*0.22</f>
        <v>0</v>
      </c>
    </row>
    <row r="193" spans="1:8" ht="13.5" x14ac:dyDescent="0.2">
      <c r="G193" s="14" t="s">
        <v>2</v>
      </c>
      <c r="H193" s="24">
        <f>SUM(H191:H192)</f>
        <v>0</v>
      </c>
    </row>
    <row r="194" spans="1:8" ht="15.75" x14ac:dyDescent="0.2">
      <c r="A194" s="1" t="s">
        <v>43</v>
      </c>
      <c r="B194" s="17" t="s">
        <v>239</v>
      </c>
      <c r="D194" s="7" t="s">
        <v>15</v>
      </c>
    </row>
    <row r="195" spans="1:8" x14ac:dyDescent="0.2">
      <c r="B195" s="8" t="s">
        <v>27</v>
      </c>
      <c r="C195" s="8" t="s">
        <v>28</v>
      </c>
      <c r="E195" s="8" t="s">
        <v>29</v>
      </c>
      <c r="F195" s="8" t="s">
        <v>228</v>
      </c>
      <c r="G195" s="3" t="s">
        <v>30</v>
      </c>
      <c r="H195" s="3" t="s">
        <v>31</v>
      </c>
    </row>
    <row r="196" spans="1:8" x14ac:dyDescent="0.2">
      <c r="G196" s="3" t="s">
        <v>11</v>
      </c>
      <c r="H196" s="3" t="s">
        <v>11</v>
      </c>
    </row>
    <row r="197" spans="1:8" ht="13.5" x14ac:dyDescent="0.2">
      <c r="A197" s="9">
        <v>1</v>
      </c>
      <c r="B197" s="10" t="s">
        <v>155</v>
      </c>
      <c r="E197" s="12">
        <v>30</v>
      </c>
      <c r="F197" s="10" t="s">
        <v>78</v>
      </c>
      <c r="G197" s="18">
        <v>0</v>
      </c>
      <c r="H197" s="18">
        <f>E197*G197</f>
        <v>0</v>
      </c>
    </row>
    <row r="198" spans="1:8" ht="25.5" customHeight="1" x14ac:dyDescent="0.2">
      <c r="A198" s="93" t="s">
        <v>262</v>
      </c>
      <c r="B198" s="94"/>
      <c r="C198" s="94"/>
      <c r="D198" s="94"/>
      <c r="E198" s="94"/>
      <c r="F198" s="94"/>
      <c r="G198" s="94"/>
    </row>
    <row r="199" spans="1:8" ht="13.5" x14ac:dyDescent="0.2">
      <c r="A199" s="9">
        <v>2</v>
      </c>
      <c r="B199" s="10" t="s">
        <v>156</v>
      </c>
      <c r="E199" s="12">
        <v>46</v>
      </c>
      <c r="F199" s="10" t="s">
        <v>78</v>
      </c>
      <c r="G199" s="18">
        <v>0</v>
      </c>
      <c r="H199" s="18">
        <f>E199*G199</f>
        <v>0</v>
      </c>
    </row>
    <row r="200" spans="1:8" ht="25.5" customHeight="1" x14ac:dyDescent="0.2">
      <c r="A200" s="93" t="s">
        <v>263</v>
      </c>
      <c r="B200" s="94"/>
      <c r="C200" s="94"/>
      <c r="D200" s="94"/>
      <c r="E200" s="94"/>
      <c r="F200" s="94"/>
      <c r="G200" s="94"/>
    </row>
    <row r="201" spans="1:8" ht="13.5" x14ac:dyDescent="0.2">
      <c r="A201" s="9">
        <v>3</v>
      </c>
      <c r="B201" s="10" t="s">
        <v>103</v>
      </c>
      <c r="E201" s="15">
        <v>130</v>
      </c>
      <c r="F201" s="10" t="s">
        <v>54</v>
      </c>
      <c r="G201" s="18">
        <v>0</v>
      </c>
      <c r="H201" s="18">
        <f>E201*G201</f>
        <v>0</v>
      </c>
    </row>
    <row r="202" spans="1:8" x14ac:dyDescent="0.2">
      <c r="A202" s="1" t="s">
        <v>104</v>
      </c>
    </row>
    <row r="203" spans="1:8" ht="13.5" x14ac:dyDescent="0.2">
      <c r="A203" s="9">
        <v>4</v>
      </c>
      <c r="B203" s="10" t="s">
        <v>157</v>
      </c>
      <c r="E203" s="12">
        <v>34</v>
      </c>
      <c r="F203" s="10" t="s">
        <v>78</v>
      </c>
      <c r="G203" s="18">
        <v>0</v>
      </c>
      <c r="H203" s="18">
        <f>E203*G203</f>
        <v>0</v>
      </c>
    </row>
    <row r="204" spans="1:8" x14ac:dyDescent="0.2">
      <c r="A204" s="36" t="s">
        <v>264</v>
      </c>
    </row>
    <row r="205" spans="1:8" ht="13.5" x14ac:dyDescent="0.2">
      <c r="A205" s="9">
        <v>5</v>
      </c>
      <c r="B205" s="10" t="s">
        <v>92</v>
      </c>
      <c r="E205" s="12">
        <v>76</v>
      </c>
      <c r="F205" s="10" t="s">
        <v>78</v>
      </c>
      <c r="G205" s="18">
        <v>0</v>
      </c>
      <c r="H205" s="18">
        <f>E205*G205</f>
        <v>0</v>
      </c>
    </row>
    <row r="206" spans="1:8" x14ac:dyDescent="0.2">
      <c r="A206" s="1" t="s">
        <v>93</v>
      </c>
    </row>
    <row r="207" spans="1:8" ht="13.5" x14ac:dyDescent="0.2">
      <c r="E207" s="29" t="s">
        <v>41</v>
      </c>
      <c r="F207" s="30"/>
      <c r="G207" s="31" t="s">
        <v>0</v>
      </c>
      <c r="H207" s="32">
        <f>SUM(H197:H205)</f>
        <v>0</v>
      </c>
    </row>
    <row r="208" spans="1:8" ht="13.5" x14ac:dyDescent="0.2">
      <c r="G208" s="14" t="s">
        <v>42</v>
      </c>
      <c r="H208" s="24">
        <f>H207*0.22</f>
        <v>0</v>
      </c>
    </row>
    <row r="209" spans="1:8" ht="13.5" x14ac:dyDescent="0.2">
      <c r="G209" s="14" t="s">
        <v>2</v>
      </c>
      <c r="H209" s="24">
        <f>SUM(H207:H208)</f>
        <v>0</v>
      </c>
    </row>
    <row r="210" spans="1:8" ht="15.75" x14ac:dyDescent="0.2">
      <c r="A210" s="1" t="s">
        <v>43</v>
      </c>
      <c r="B210" s="17" t="s">
        <v>240</v>
      </c>
      <c r="D210" s="7" t="s">
        <v>20</v>
      </c>
    </row>
    <row r="211" spans="1:8" x14ac:dyDescent="0.2">
      <c r="B211" s="8" t="s">
        <v>27</v>
      </c>
      <c r="C211" s="8" t="s">
        <v>28</v>
      </c>
      <c r="E211" s="8" t="s">
        <v>29</v>
      </c>
      <c r="F211" s="8" t="s">
        <v>228</v>
      </c>
      <c r="G211" s="3" t="s">
        <v>30</v>
      </c>
      <c r="H211" s="3" t="s">
        <v>31</v>
      </c>
    </row>
    <row r="212" spans="1:8" x14ac:dyDescent="0.2">
      <c r="G212" s="3" t="s">
        <v>11</v>
      </c>
      <c r="H212" s="3" t="s">
        <v>11</v>
      </c>
    </row>
    <row r="213" spans="1:8" ht="13.5" x14ac:dyDescent="0.2">
      <c r="A213" s="9">
        <v>1</v>
      </c>
      <c r="B213" s="10" t="s">
        <v>158</v>
      </c>
      <c r="E213" s="15">
        <v>180</v>
      </c>
      <c r="F213" s="10" t="s">
        <v>71</v>
      </c>
      <c r="G213" s="18">
        <v>0</v>
      </c>
      <c r="H213" s="18">
        <f>E213*G213</f>
        <v>0</v>
      </c>
    </row>
    <row r="214" spans="1:8" ht="25.5" customHeight="1" x14ac:dyDescent="0.2">
      <c r="A214" s="94" t="s">
        <v>159</v>
      </c>
      <c r="B214" s="94"/>
      <c r="C214" s="94"/>
      <c r="D214" s="94"/>
      <c r="E214" s="94"/>
      <c r="F214" s="94"/>
      <c r="G214" s="94"/>
    </row>
    <row r="215" spans="1:8" x14ac:dyDescent="0.2">
      <c r="A215" s="1" t="s">
        <v>160</v>
      </c>
    </row>
    <row r="216" spans="1:8" ht="13.5" x14ac:dyDescent="0.2">
      <c r="A216" s="9">
        <v>2</v>
      </c>
      <c r="B216" s="10" t="s">
        <v>161</v>
      </c>
      <c r="E216" s="12">
        <v>50</v>
      </c>
      <c r="F216" s="10" t="s">
        <v>71</v>
      </c>
      <c r="G216" s="18">
        <v>0</v>
      </c>
      <c r="H216" s="18">
        <f>E216*G216</f>
        <v>0</v>
      </c>
    </row>
    <row r="217" spans="1:8" ht="25.5" customHeight="1" x14ac:dyDescent="0.2">
      <c r="A217" s="94" t="s">
        <v>162</v>
      </c>
      <c r="B217" s="94"/>
      <c r="C217" s="94"/>
      <c r="D217" s="94"/>
      <c r="E217" s="94"/>
      <c r="F217" s="94"/>
      <c r="G217" s="94"/>
    </row>
    <row r="218" spans="1:8" x14ac:dyDescent="0.2">
      <c r="A218" s="1" t="s">
        <v>163</v>
      </c>
    </row>
    <row r="219" spans="1:8" ht="13.5" x14ac:dyDescent="0.2">
      <c r="A219" s="9">
        <v>3</v>
      </c>
      <c r="B219" s="10" t="s">
        <v>164</v>
      </c>
      <c r="E219" s="12">
        <v>45</v>
      </c>
      <c r="F219" s="10" t="s">
        <v>71</v>
      </c>
      <c r="G219" s="18">
        <v>0</v>
      </c>
      <c r="H219" s="18">
        <f>E219*G219</f>
        <v>0</v>
      </c>
    </row>
    <row r="220" spans="1:8" x14ac:dyDescent="0.2">
      <c r="A220" s="1" t="s">
        <v>165</v>
      </c>
    </row>
    <row r="221" spans="1:8" ht="13.5" x14ac:dyDescent="0.2">
      <c r="A221" s="9">
        <v>4</v>
      </c>
      <c r="B221" s="10" t="s">
        <v>166</v>
      </c>
      <c r="E221" s="11">
        <v>4</v>
      </c>
      <c r="F221" s="10" t="s">
        <v>33</v>
      </c>
      <c r="G221" s="18">
        <v>0</v>
      </c>
      <c r="H221" s="18">
        <f>E221*G221</f>
        <v>0</v>
      </c>
    </row>
    <row r="222" spans="1:8" x14ac:dyDescent="0.2">
      <c r="A222" s="1" t="s">
        <v>167</v>
      </c>
    </row>
    <row r="223" spans="1:8" ht="13.5" x14ac:dyDescent="0.2">
      <c r="A223" s="9">
        <v>5</v>
      </c>
      <c r="B223" s="10" t="s">
        <v>168</v>
      </c>
      <c r="E223" s="11">
        <v>2</v>
      </c>
      <c r="F223" s="10" t="s">
        <v>33</v>
      </c>
      <c r="G223" s="18">
        <v>0</v>
      </c>
      <c r="H223" s="18">
        <f>E223*G223</f>
        <v>0</v>
      </c>
    </row>
    <row r="224" spans="1:8" x14ac:dyDescent="0.2">
      <c r="A224" s="1" t="s">
        <v>169</v>
      </c>
    </row>
    <row r="225" spans="1:8" ht="13.5" x14ac:dyDescent="0.2">
      <c r="A225" s="9">
        <v>6</v>
      </c>
      <c r="B225" s="10" t="s">
        <v>170</v>
      </c>
      <c r="E225" s="11">
        <v>1</v>
      </c>
      <c r="F225" s="10" t="s">
        <v>33</v>
      </c>
      <c r="G225" s="18">
        <v>0</v>
      </c>
      <c r="H225" s="18">
        <f>E225*G225</f>
        <v>0</v>
      </c>
    </row>
    <row r="226" spans="1:8" x14ac:dyDescent="0.2">
      <c r="A226" s="1" t="s">
        <v>171</v>
      </c>
    </row>
    <row r="227" spans="1:8" ht="13.5" x14ac:dyDescent="0.2">
      <c r="A227" s="9">
        <v>7</v>
      </c>
      <c r="B227" s="10" t="s">
        <v>172</v>
      </c>
      <c r="E227" s="11">
        <v>6</v>
      </c>
      <c r="F227" s="10" t="s">
        <v>33</v>
      </c>
      <c r="G227" s="18">
        <v>0</v>
      </c>
      <c r="H227" s="18">
        <f>E227*G227</f>
        <v>0</v>
      </c>
    </row>
    <row r="228" spans="1:8" x14ac:dyDescent="0.2">
      <c r="A228" s="1" t="s">
        <v>173</v>
      </c>
    </row>
    <row r="229" spans="1:8" ht="13.5" x14ac:dyDescent="0.2">
      <c r="A229" s="9">
        <v>8</v>
      </c>
      <c r="B229" s="10" t="s">
        <v>174</v>
      </c>
      <c r="E229" s="11">
        <v>1</v>
      </c>
      <c r="F229" s="10" t="s">
        <v>33</v>
      </c>
      <c r="G229" s="18">
        <v>0</v>
      </c>
      <c r="H229" s="18">
        <f>E229*G229</f>
        <v>0</v>
      </c>
    </row>
    <row r="230" spans="1:8" x14ac:dyDescent="0.2">
      <c r="A230" s="1" t="s">
        <v>175</v>
      </c>
    </row>
    <row r="231" spans="1:8" x14ac:dyDescent="0.2">
      <c r="A231" s="1" t="s">
        <v>176</v>
      </c>
    </row>
    <row r="232" spans="1:8" ht="13.5" x14ac:dyDescent="0.2">
      <c r="A232" s="9">
        <v>9</v>
      </c>
      <c r="B232" s="10" t="s">
        <v>177</v>
      </c>
      <c r="E232" s="11">
        <v>1</v>
      </c>
      <c r="F232" s="10" t="s">
        <v>33</v>
      </c>
      <c r="G232" s="18">
        <v>0</v>
      </c>
      <c r="H232" s="18">
        <f>E232*G232</f>
        <v>0</v>
      </c>
    </row>
    <row r="233" spans="1:8" x14ac:dyDescent="0.2">
      <c r="A233" s="1" t="s">
        <v>178</v>
      </c>
    </row>
    <row r="234" spans="1:8" ht="13.5" x14ac:dyDescent="0.2">
      <c r="A234" s="9">
        <v>10</v>
      </c>
      <c r="B234" s="10" t="s">
        <v>179</v>
      </c>
      <c r="E234" s="11">
        <v>3</v>
      </c>
      <c r="F234" s="10" t="s">
        <v>33</v>
      </c>
      <c r="G234" s="18">
        <v>0</v>
      </c>
      <c r="H234" s="18">
        <f>E234*G234</f>
        <v>0</v>
      </c>
    </row>
    <row r="235" spans="1:8" x14ac:dyDescent="0.2">
      <c r="A235" s="1" t="s">
        <v>180</v>
      </c>
    </row>
    <row r="236" spans="1:8" ht="13.5" x14ac:dyDescent="0.2">
      <c r="A236" s="9">
        <v>11</v>
      </c>
      <c r="B236" s="10" t="s">
        <v>181</v>
      </c>
      <c r="E236" s="11">
        <v>1</v>
      </c>
      <c r="F236" s="10" t="s">
        <v>33</v>
      </c>
      <c r="G236" s="18">
        <v>0</v>
      </c>
      <c r="H236" s="18">
        <f>E236*G236</f>
        <v>0</v>
      </c>
    </row>
    <row r="237" spans="1:8" ht="25.5" customHeight="1" x14ac:dyDescent="0.2">
      <c r="A237" s="94" t="s">
        <v>182</v>
      </c>
      <c r="B237" s="94"/>
      <c r="C237" s="94"/>
      <c r="D237" s="94"/>
      <c r="E237" s="94"/>
      <c r="F237" s="94"/>
      <c r="G237" s="94"/>
    </row>
    <row r="238" spans="1:8" ht="13.5" x14ac:dyDescent="0.2">
      <c r="E238" s="29" t="s">
        <v>41</v>
      </c>
      <c r="F238" s="30"/>
      <c r="G238" s="31" t="s">
        <v>0</v>
      </c>
      <c r="H238" s="32">
        <f>SUM(H213:H236)</f>
        <v>0</v>
      </c>
    </row>
    <row r="239" spans="1:8" ht="13.5" x14ac:dyDescent="0.2">
      <c r="G239" s="14" t="s">
        <v>42</v>
      </c>
      <c r="H239" s="24">
        <f>H238*0.22</f>
        <v>0</v>
      </c>
    </row>
    <row r="240" spans="1:8" ht="13.5" x14ac:dyDescent="0.2">
      <c r="G240" s="14" t="s">
        <v>2</v>
      </c>
      <c r="H240" s="24">
        <f>SUM(H238:H239)</f>
        <v>0</v>
      </c>
    </row>
    <row r="241" spans="1:8" ht="15.75" x14ac:dyDescent="0.2">
      <c r="A241" s="1" t="s">
        <v>43</v>
      </c>
      <c r="B241" s="17" t="s">
        <v>241</v>
      </c>
      <c r="D241" s="7" t="s">
        <v>21</v>
      </c>
    </row>
    <row r="242" spans="1:8" x14ac:dyDescent="0.2">
      <c r="B242" s="8" t="s">
        <v>27</v>
      </c>
      <c r="C242" s="8" t="s">
        <v>28</v>
      </c>
      <c r="E242" s="8" t="s">
        <v>29</v>
      </c>
      <c r="F242" s="8" t="s">
        <v>228</v>
      </c>
      <c r="G242" s="3" t="s">
        <v>30</v>
      </c>
      <c r="H242" s="3" t="s">
        <v>31</v>
      </c>
    </row>
    <row r="243" spans="1:8" x14ac:dyDescent="0.2">
      <c r="G243" s="3" t="s">
        <v>11</v>
      </c>
      <c r="H243" s="3" t="s">
        <v>11</v>
      </c>
    </row>
    <row r="244" spans="1:8" ht="13.5" x14ac:dyDescent="0.2">
      <c r="A244" s="9">
        <v>1</v>
      </c>
      <c r="B244" s="10" t="s">
        <v>183</v>
      </c>
      <c r="E244" s="11">
        <v>5</v>
      </c>
      <c r="F244" s="10" t="s">
        <v>71</v>
      </c>
      <c r="G244" s="18">
        <v>0</v>
      </c>
      <c r="H244" s="18">
        <f>E244*G244</f>
        <v>0</v>
      </c>
    </row>
    <row r="245" spans="1:8" x14ac:dyDescent="0.2">
      <c r="A245" s="1" t="s">
        <v>184</v>
      </c>
    </row>
    <row r="246" spans="1:8" ht="13.5" x14ac:dyDescent="0.2">
      <c r="A246" s="9">
        <v>2</v>
      </c>
      <c r="B246" s="10" t="s">
        <v>185</v>
      </c>
      <c r="E246" s="12">
        <v>45</v>
      </c>
      <c r="F246" s="10" t="s">
        <v>71</v>
      </c>
      <c r="G246" s="18">
        <v>0</v>
      </c>
      <c r="H246" s="18">
        <f>E246*G246</f>
        <v>0</v>
      </c>
    </row>
    <row r="247" spans="1:8" x14ac:dyDescent="0.2">
      <c r="A247" s="1" t="s">
        <v>186</v>
      </c>
    </row>
    <row r="248" spans="1:8" ht="13.5" x14ac:dyDescent="0.2">
      <c r="A248" s="9">
        <v>3</v>
      </c>
      <c r="B248" s="10" t="s">
        <v>187</v>
      </c>
      <c r="E248" s="12">
        <v>45</v>
      </c>
      <c r="F248" s="10" t="s">
        <v>71</v>
      </c>
      <c r="G248" s="18">
        <v>0</v>
      </c>
      <c r="H248" s="18">
        <f>E248*G248</f>
        <v>0</v>
      </c>
    </row>
    <row r="249" spans="1:8" x14ac:dyDescent="0.2">
      <c r="A249" s="1" t="s">
        <v>188</v>
      </c>
    </row>
    <row r="250" spans="1:8" ht="13.5" x14ac:dyDescent="0.2">
      <c r="A250" s="9">
        <v>4</v>
      </c>
      <c r="B250" s="10" t="s">
        <v>434</v>
      </c>
      <c r="E250" s="11">
        <v>1</v>
      </c>
      <c r="F250" s="10" t="s">
        <v>33</v>
      </c>
      <c r="G250" s="13">
        <v>0</v>
      </c>
      <c r="H250" s="18">
        <f>E250*G250</f>
        <v>0</v>
      </c>
    </row>
    <row r="251" spans="1:8" ht="147" customHeight="1" x14ac:dyDescent="0.2">
      <c r="A251" s="97" t="s">
        <v>435</v>
      </c>
      <c r="B251" s="98"/>
      <c r="C251" s="98"/>
      <c r="D251" s="98"/>
      <c r="E251" s="98"/>
      <c r="F251" s="98"/>
      <c r="G251" s="98"/>
    </row>
    <row r="252" spans="1:8" ht="13.5" x14ac:dyDescent="0.2">
      <c r="E252" s="29" t="s">
        <v>41</v>
      </c>
      <c r="F252" s="30"/>
      <c r="G252" s="31" t="s">
        <v>0</v>
      </c>
      <c r="H252" s="32">
        <f>SUM(H244:H248)</f>
        <v>0</v>
      </c>
    </row>
    <row r="253" spans="1:8" ht="13.5" x14ac:dyDescent="0.2">
      <c r="G253" s="14" t="s">
        <v>42</v>
      </c>
      <c r="H253" s="24">
        <f>H252*0.22</f>
        <v>0</v>
      </c>
    </row>
    <row r="254" spans="1:8" ht="13.5" x14ac:dyDescent="0.2">
      <c r="G254" s="14" t="s">
        <v>2</v>
      </c>
      <c r="H254" s="24">
        <f>SUM(H252:H253)</f>
        <v>0</v>
      </c>
    </row>
    <row r="255" spans="1:8" ht="15.75" x14ac:dyDescent="0.2">
      <c r="A255" s="1" t="s">
        <v>26</v>
      </c>
      <c r="B255" s="17" t="s">
        <v>242</v>
      </c>
      <c r="D255" s="7" t="s">
        <v>22</v>
      </c>
    </row>
    <row r="256" spans="1:8" ht="15.75" x14ac:dyDescent="0.2">
      <c r="A256" s="1" t="s">
        <v>43</v>
      </c>
      <c r="B256" s="17" t="s">
        <v>243</v>
      </c>
      <c r="D256" s="7" t="s">
        <v>14</v>
      </c>
    </row>
    <row r="257" spans="1:8" x14ac:dyDescent="0.2">
      <c r="B257" s="8" t="s">
        <v>27</v>
      </c>
      <c r="C257" s="8" t="s">
        <v>28</v>
      </c>
      <c r="E257" s="8" t="s">
        <v>29</v>
      </c>
      <c r="F257" s="8" t="s">
        <v>228</v>
      </c>
      <c r="G257" s="3" t="s">
        <v>30</v>
      </c>
      <c r="H257" s="3" t="s">
        <v>31</v>
      </c>
    </row>
    <row r="258" spans="1:8" x14ac:dyDescent="0.2">
      <c r="G258" s="3" t="s">
        <v>11</v>
      </c>
      <c r="H258" s="3" t="s">
        <v>11</v>
      </c>
    </row>
    <row r="259" spans="1:8" ht="13.5" x14ac:dyDescent="0.2">
      <c r="A259" s="9">
        <v>1</v>
      </c>
      <c r="B259" s="10" t="s">
        <v>53</v>
      </c>
      <c r="E259" s="12">
        <v>30</v>
      </c>
      <c r="F259" s="10" t="s">
        <v>54</v>
      </c>
      <c r="G259" s="18">
        <v>0</v>
      </c>
      <c r="H259" s="18">
        <f>E259*G259</f>
        <v>0</v>
      </c>
    </row>
    <row r="260" spans="1:8" x14ac:dyDescent="0.2">
      <c r="A260" s="1" t="s">
        <v>55</v>
      </c>
    </row>
    <row r="261" spans="1:8" ht="13.5" x14ac:dyDescent="0.2">
      <c r="A261" s="9">
        <v>2</v>
      </c>
      <c r="B261" s="10" t="s">
        <v>56</v>
      </c>
      <c r="E261" s="12">
        <v>10</v>
      </c>
      <c r="F261" s="10" t="s">
        <v>33</v>
      </c>
      <c r="G261" s="18">
        <v>0</v>
      </c>
      <c r="H261" s="18">
        <f>E261*G261</f>
        <v>0</v>
      </c>
    </row>
    <row r="262" spans="1:8" x14ac:dyDescent="0.2">
      <c r="A262" s="1" t="s">
        <v>57</v>
      </c>
    </row>
    <row r="263" spans="1:8" ht="13.5" x14ac:dyDescent="0.2">
      <c r="A263" s="9">
        <v>3</v>
      </c>
      <c r="B263" s="10" t="s">
        <v>60</v>
      </c>
      <c r="E263" s="12">
        <v>10</v>
      </c>
      <c r="F263" s="10" t="s">
        <v>33</v>
      </c>
      <c r="G263" s="18">
        <v>0</v>
      </c>
      <c r="H263" s="18">
        <f>E263*G263</f>
        <v>0</v>
      </c>
    </row>
    <row r="264" spans="1:8" x14ac:dyDescent="0.2">
      <c r="A264" s="1" t="s">
        <v>61</v>
      </c>
    </row>
    <row r="265" spans="1:8" ht="13.5" x14ac:dyDescent="0.2">
      <c r="A265" s="9">
        <v>4</v>
      </c>
      <c r="B265" s="10" t="s">
        <v>84</v>
      </c>
      <c r="E265" s="11">
        <v>1</v>
      </c>
      <c r="F265" s="10" t="s">
        <v>33</v>
      </c>
      <c r="G265" s="18">
        <v>0</v>
      </c>
      <c r="H265" s="18">
        <f>E265*G265</f>
        <v>0</v>
      </c>
    </row>
    <row r="266" spans="1:8" x14ac:dyDescent="0.2">
      <c r="A266" s="1" t="s">
        <v>85</v>
      </c>
    </row>
    <row r="267" spans="1:8" ht="13.5" x14ac:dyDescent="0.2">
      <c r="A267" s="9">
        <v>5</v>
      </c>
      <c r="B267" s="10" t="s">
        <v>189</v>
      </c>
      <c r="E267" s="12">
        <v>20</v>
      </c>
      <c r="F267" s="10" t="s">
        <v>78</v>
      </c>
      <c r="G267" s="18">
        <v>0</v>
      </c>
      <c r="H267" s="18">
        <f>E267*G267</f>
        <v>0</v>
      </c>
    </row>
    <row r="268" spans="1:8" x14ac:dyDescent="0.2">
      <c r="A268" s="1" t="s">
        <v>190</v>
      </c>
    </row>
    <row r="269" spans="1:8" ht="13.5" x14ac:dyDescent="0.2">
      <c r="A269" s="9">
        <v>6</v>
      </c>
      <c r="B269" s="10" t="s">
        <v>92</v>
      </c>
      <c r="E269" s="15">
        <v>25</v>
      </c>
      <c r="F269" s="10" t="s">
        <v>78</v>
      </c>
      <c r="G269" s="18">
        <v>0</v>
      </c>
      <c r="H269" s="18">
        <f>E269*G269</f>
        <v>0</v>
      </c>
    </row>
    <row r="270" spans="1:8" x14ac:dyDescent="0.2">
      <c r="A270" s="1" t="s">
        <v>93</v>
      </c>
    </row>
    <row r="271" spans="1:8" ht="13.5" x14ac:dyDescent="0.2">
      <c r="E271" s="29" t="s">
        <v>41</v>
      </c>
      <c r="F271" s="30"/>
      <c r="G271" s="31" t="s">
        <v>0</v>
      </c>
      <c r="H271" s="32">
        <f>SUM(H259:H269)</f>
        <v>0</v>
      </c>
    </row>
    <row r="272" spans="1:8" ht="13.5" x14ac:dyDescent="0.2">
      <c r="G272" s="14" t="s">
        <v>42</v>
      </c>
      <c r="H272" s="24">
        <f>H271*0.22</f>
        <v>0</v>
      </c>
    </row>
    <row r="273" spans="1:8" ht="13.5" x14ac:dyDescent="0.2">
      <c r="G273" s="14" t="s">
        <v>2</v>
      </c>
      <c r="H273" s="24">
        <f>SUM(H271:H272)</f>
        <v>0</v>
      </c>
    </row>
    <row r="274" spans="1:8" ht="15.75" x14ac:dyDescent="0.2">
      <c r="A274" s="1" t="s">
        <v>43</v>
      </c>
      <c r="B274" s="17" t="s">
        <v>244</v>
      </c>
      <c r="D274" s="7" t="s">
        <v>15</v>
      </c>
    </row>
    <row r="275" spans="1:8" x14ac:dyDescent="0.2">
      <c r="B275" s="8" t="s">
        <v>27</v>
      </c>
      <c r="C275" s="8" t="s">
        <v>28</v>
      </c>
      <c r="E275" s="8" t="s">
        <v>29</v>
      </c>
      <c r="F275" s="8" t="s">
        <v>228</v>
      </c>
      <c r="G275" s="3" t="s">
        <v>30</v>
      </c>
      <c r="H275" s="3" t="s">
        <v>31</v>
      </c>
    </row>
    <row r="276" spans="1:8" x14ac:dyDescent="0.2">
      <c r="G276" s="3" t="s">
        <v>11</v>
      </c>
      <c r="H276" s="3" t="s">
        <v>11</v>
      </c>
    </row>
    <row r="277" spans="1:8" ht="13.5" x14ac:dyDescent="0.2">
      <c r="A277" s="9">
        <v>1</v>
      </c>
      <c r="B277" s="10" t="s">
        <v>94</v>
      </c>
      <c r="E277" s="11">
        <v>7.5</v>
      </c>
      <c r="F277" s="10" t="s">
        <v>78</v>
      </c>
      <c r="G277" s="18">
        <v>0</v>
      </c>
      <c r="H277" s="18">
        <f>E277*G277</f>
        <v>0</v>
      </c>
    </row>
    <row r="278" spans="1:8" x14ac:dyDescent="0.2">
      <c r="A278" s="1" t="s">
        <v>95</v>
      </c>
    </row>
    <row r="279" spans="1:8" ht="13.5" x14ac:dyDescent="0.2">
      <c r="A279" s="9">
        <v>2</v>
      </c>
      <c r="B279" s="10" t="s">
        <v>191</v>
      </c>
      <c r="E279" s="12">
        <v>20</v>
      </c>
      <c r="F279" s="10" t="s">
        <v>78</v>
      </c>
      <c r="G279" s="18">
        <v>0</v>
      </c>
      <c r="H279" s="18">
        <f>E279*G279</f>
        <v>0</v>
      </c>
    </row>
    <row r="280" spans="1:8" x14ac:dyDescent="0.2">
      <c r="A280" s="1" t="s">
        <v>192</v>
      </c>
    </row>
    <row r="281" spans="1:8" ht="13.5" x14ac:dyDescent="0.2">
      <c r="A281" s="9">
        <v>3</v>
      </c>
      <c r="B281" s="10" t="s">
        <v>101</v>
      </c>
      <c r="E281" s="12">
        <v>25</v>
      </c>
      <c r="F281" s="10" t="s">
        <v>78</v>
      </c>
      <c r="G281" s="18">
        <v>0</v>
      </c>
      <c r="H281" s="18">
        <f>E281*G281</f>
        <v>0</v>
      </c>
    </row>
    <row r="282" spans="1:8" x14ac:dyDescent="0.2">
      <c r="A282" s="1" t="s">
        <v>102</v>
      </c>
    </row>
    <row r="283" spans="1:8" ht="13.5" x14ac:dyDescent="0.2">
      <c r="A283" s="9">
        <v>4</v>
      </c>
      <c r="B283" s="10" t="s">
        <v>193</v>
      </c>
      <c r="E283" s="12">
        <v>30</v>
      </c>
      <c r="F283" s="10" t="s">
        <v>54</v>
      </c>
      <c r="G283" s="18">
        <v>0</v>
      </c>
      <c r="H283" s="18">
        <f>E283*G283</f>
        <v>0</v>
      </c>
    </row>
    <row r="284" spans="1:8" x14ac:dyDescent="0.2">
      <c r="A284" s="1" t="s">
        <v>194</v>
      </c>
    </row>
    <row r="285" spans="1:8" ht="13.5" x14ac:dyDescent="0.2">
      <c r="A285" s="9">
        <v>5</v>
      </c>
      <c r="B285" s="10" t="s">
        <v>105</v>
      </c>
      <c r="E285" s="12">
        <v>40</v>
      </c>
      <c r="F285" s="10" t="s">
        <v>78</v>
      </c>
      <c r="G285" s="18">
        <v>0</v>
      </c>
      <c r="H285" s="18">
        <f>E285*G285</f>
        <v>0</v>
      </c>
    </row>
    <row r="286" spans="1:8" x14ac:dyDescent="0.2">
      <c r="A286" s="1" t="s">
        <v>106</v>
      </c>
    </row>
    <row r="287" spans="1:8" ht="13.5" x14ac:dyDescent="0.2">
      <c r="A287" s="9">
        <v>6</v>
      </c>
      <c r="B287" s="10" t="s">
        <v>107</v>
      </c>
      <c r="E287" s="12">
        <v>40</v>
      </c>
      <c r="F287" s="10" t="s">
        <v>54</v>
      </c>
      <c r="G287" s="18">
        <v>0</v>
      </c>
      <c r="H287" s="18">
        <f>E287*G287</f>
        <v>0</v>
      </c>
    </row>
    <row r="288" spans="1:8" x14ac:dyDescent="0.2">
      <c r="A288" s="1" t="s">
        <v>108</v>
      </c>
    </row>
    <row r="289" spans="1:8" ht="13.5" x14ac:dyDescent="0.2">
      <c r="A289" s="9">
        <v>7</v>
      </c>
      <c r="B289" s="10" t="s">
        <v>109</v>
      </c>
      <c r="E289" s="12">
        <v>40</v>
      </c>
      <c r="F289" s="10" t="s">
        <v>54</v>
      </c>
      <c r="G289" s="18">
        <v>0</v>
      </c>
      <c r="H289" s="18">
        <f>E289*G289</f>
        <v>0</v>
      </c>
    </row>
    <row r="290" spans="1:8" x14ac:dyDescent="0.2">
      <c r="A290" s="1" t="s">
        <v>110</v>
      </c>
    </row>
    <row r="291" spans="1:8" ht="13.5" x14ac:dyDescent="0.2">
      <c r="A291" s="9">
        <v>8</v>
      </c>
      <c r="B291" s="10" t="s">
        <v>92</v>
      </c>
      <c r="E291" s="12">
        <v>25</v>
      </c>
      <c r="F291" s="10" t="s">
        <v>78</v>
      </c>
      <c r="G291" s="18">
        <v>0</v>
      </c>
      <c r="H291" s="18">
        <f>E291*G291</f>
        <v>0</v>
      </c>
    </row>
    <row r="292" spans="1:8" x14ac:dyDescent="0.2">
      <c r="A292" s="1" t="s">
        <v>93</v>
      </c>
    </row>
    <row r="293" spans="1:8" ht="13.5" x14ac:dyDescent="0.2">
      <c r="E293" s="29" t="s">
        <v>41</v>
      </c>
      <c r="F293" s="30"/>
      <c r="G293" s="31" t="s">
        <v>0</v>
      </c>
      <c r="H293" s="32">
        <f>SUM(H277:H291)</f>
        <v>0</v>
      </c>
    </row>
    <row r="294" spans="1:8" ht="13.5" x14ac:dyDescent="0.2">
      <c r="G294" s="14" t="s">
        <v>42</v>
      </c>
      <c r="H294" s="24">
        <f>H293*0.22</f>
        <v>0</v>
      </c>
    </row>
    <row r="295" spans="1:8" ht="13.5" x14ac:dyDescent="0.2">
      <c r="G295" s="14" t="s">
        <v>2</v>
      </c>
      <c r="H295" s="24">
        <f>SUM(H293:H294)</f>
        <v>0</v>
      </c>
    </row>
    <row r="296" spans="1:8" ht="15.75" x14ac:dyDescent="0.2">
      <c r="A296" s="1" t="s">
        <v>43</v>
      </c>
      <c r="B296" s="17" t="s">
        <v>245</v>
      </c>
      <c r="D296" s="7" t="s">
        <v>23</v>
      </c>
    </row>
    <row r="297" spans="1:8" x14ac:dyDescent="0.2">
      <c r="B297" s="8" t="s">
        <v>27</v>
      </c>
      <c r="C297" s="8" t="s">
        <v>28</v>
      </c>
      <c r="E297" s="8" t="s">
        <v>29</v>
      </c>
      <c r="F297" s="8" t="s">
        <v>228</v>
      </c>
      <c r="G297" s="3" t="s">
        <v>30</v>
      </c>
      <c r="H297" s="3" t="s">
        <v>31</v>
      </c>
    </row>
    <row r="298" spans="1:8" x14ac:dyDescent="0.2">
      <c r="G298" s="3" t="s">
        <v>11</v>
      </c>
      <c r="H298" s="3" t="s">
        <v>11</v>
      </c>
    </row>
    <row r="299" spans="1:8" ht="13.5" x14ac:dyDescent="0.2">
      <c r="A299" s="9">
        <v>1</v>
      </c>
      <c r="B299" s="10" t="s">
        <v>195</v>
      </c>
      <c r="E299" s="12">
        <v>20</v>
      </c>
      <c r="F299" s="10" t="s">
        <v>54</v>
      </c>
      <c r="G299" s="18">
        <v>0</v>
      </c>
      <c r="H299" s="18">
        <f>E299*G299</f>
        <v>0</v>
      </c>
    </row>
    <row r="300" spans="1:8" x14ac:dyDescent="0.2">
      <c r="A300" s="1" t="s">
        <v>196</v>
      </c>
    </row>
    <row r="301" spans="1:8" x14ac:dyDescent="0.2">
      <c r="A301" s="1" t="s">
        <v>197</v>
      </c>
    </row>
    <row r="302" spans="1:8" ht="13.5" x14ac:dyDescent="0.2">
      <c r="A302" s="9">
        <v>2</v>
      </c>
      <c r="B302" s="10" t="s">
        <v>198</v>
      </c>
      <c r="E302" s="12">
        <v>42.5</v>
      </c>
      <c r="F302" s="10" t="s">
        <v>54</v>
      </c>
      <c r="G302" s="18">
        <v>0</v>
      </c>
      <c r="H302" s="18">
        <f>E302*G302</f>
        <v>0</v>
      </c>
    </row>
    <row r="303" spans="1:8" x14ac:dyDescent="0.2">
      <c r="A303" s="1" t="s">
        <v>199</v>
      </c>
    </row>
    <row r="304" spans="1:8" ht="25.5" customHeight="1" x14ac:dyDescent="0.2">
      <c r="A304" s="94" t="s">
        <v>200</v>
      </c>
      <c r="B304" s="94"/>
      <c r="C304" s="94"/>
      <c r="D304" s="94"/>
      <c r="E304" s="94"/>
      <c r="F304" s="94"/>
      <c r="G304" s="94"/>
    </row>
    <row r="305" spans="1:8" ht="13.5" x14ac:dyDescent="0.2">
      <c r="A305" s="9">
        <v>3</v>
      </c>
      <c r="B305" s="10" t="s">
        <v>201</v>
      </c>
      <c r="E305" s="15">
        <v>850</v>
      </c>
      <c r="F305" s="10" t="s">
        <v>202</v>
      </c>
      <c r="G305" s="18">
        <v>0</v>
      </c>
      <c r="H305" s="18">
        <f>E305*G305</f>
        <v>0</v>
      </c>
    </row>
    <row r="306" spans="1:8" ht="25.5" customHeight="1" x14ac:dyDescent="0.2">
      <c r="A306" s="94" t="s">
        <v>203</v>
      </c>
      <c r="B306" s="94"/>
      <c r="C306" s="94"/>
      <c r="D306" s="94"/>
      <c r="E306" s="94"/>
      <c r="F306" s="94"/>
      <c r="G306" s="94"/>
    </row>
    <row r="307" spans="1:8" ht="13.5" x14ac:dyDescent="0.2">
      <c r="A307" s="9">
        <v>4</v>
      </c>
      <c r="B307" s="10" t="s">
        <v>204</v>
      </c>
      <c r="E307" s="15">
        <v>330</v>
      </c>
      <c r="F307" s="10" t="s">
        <v>202</v>
      </c>
      <c r="G307" s="18">
        <v>0</v>
      </c>
      <c r="H307" s="18">
        <f>E307*G307</f>
        <v>0</v>
      </c>
    </row>
    <row r="308" spans="1:8" x14ac:dyDescent="0.2">
      <c r="A308" s="1" t="s">
        <v>205</v>
      </c>
    </row>
    <row r="309" spans="1:8" ht="13.5" x14ac:dyDescent="0.2">
      <c r="A309" s="9">
        <v>5</v>
      </c>
      <c r="B309" s="10" t="s">
        <v>206</v>
      </c>
      <c r="E309" s="11">
        <v>2.75</v>
      </c>
      <c r="F309" s="10" t="s">
        <v>78</v>
      </c>
      <c r="G309" s="18">
        <v>0</v>
      </c>
      <c r="H309" s="18">
        <f>E309*G309</f>
        <v>0</v>
      </c>
    </row>
    <row r="310" spans="1:8" x14ac:dyDescent="0.2">
      <c r="A310" s="1" t="s">
        <v>207</v>
      </c>
    </row>
    <row r="311" spans="1:8" x14ac:dyDescent="0.2">
      <c r="A311" s="1" t="s">
        <v>208</v>
      </c>
    </row>
    <row r="312" spans="1:8" ht="13.5" x14ac:dyDescent="0.2">
      <c r="A312" s="9">
        <v>6</v>
      </c>
      <c r="B312" s="10" t="s">
        <v>209</v>
      </c>
      <c r="E312" s="11">
        <v>9</v>
      </c>
      <c r="F312" s="10" t="s">
        <v>78</v>
      </c>
      <c r="G312" s="18">
        <v>0</v>
      </c>
      <c r="H312" s="18">
        <f>E312*G312</f>
        <v>0</v>
      </c>
    </row>
    <row r="313" spans="1:8" x14ac:dyDescent="0.2">
      <c r="A313" s="1" t="s">
        <v>210</v>
      </c>
    </row>
    <row r="314" spans="1:8" x14ac:dyDescent="0.2">
      <c r="A314" s="1" t="s">
        <v>211</v>
      </c>
    </row>
    <row r="315" spans="1:8" ht="13.5" x14ac:dyDescent="0.2">
      <c r="A315" s="9">
        <v>7</v>
      </c>
      <c r="B315" s="10" t="s">
        <v>212</v>
      </c>
      <c r="E315" s="11">
        <v>8.5</v>
      </c>
      <c r="F315" s="10" t="s">
        <v>78</v>
      </c>
      <c r="G315" s="18">
        <v>0</v>
      </c>
      <c r="H315" s="18">
        <f>E315*G315</f>
        <v>0</v>
      </c>
    </row>
    <row r="316" spans="1:8" x14ac:dyDescent="0.2">
      <c r="A316" s="1" t="s">
        <v>213</v>
      </c>
    </row>
    <row r="317" spans="1:8" x14ac:dyDescent="0.2">
      <c r="A317" s="1" t="s">
        <v>214</v>
      </c>
    </row>
    <row r="318" spans="1:8" ht="13.5" x14ac:dyDescent="0.2">
      <c r="A318" s="9">
        <v>8</v>
      </c>
      <c r="B318" s="10" t="s">
        <v>215</v>
      </c>
      <c r="E318" s="12">
        <v>24</v>
      </c>
      <c r="F318" s="10" t="s">
        <v>33</v>
      </c>
      <c r="G318" s="18">
        <v>0</v>
      </c>
      <c r="H318" s="18">
        <f>E318*G318</f>
        <v>0</v>
      </c>
    </row>
    <row r="319" spans="1:8" x14ac:dyDescent="0.2">
      <c r="A319" s="1" t="s">
        <v>216</v>
      </c>
    </row>
    <row r="320" spans="1:8" ht="13.5" x14ac:dyDescent="0.2">
      <c r="A320" s="9">
        <v>9</v>
      </c>
      <c r="B320" s="10" t="s">
        <v>217</v>
      </c>
      <c r="E320" s="11">
        <v>6.8</v>
      </c>
      <c r="F320" s="10" t="s">
        <v>71</v>
      </c>
      <c r="G320" s="18">
        <v>0</v>
      </c>
      <c r="H320" s="18">
        <f>E320*G320</f>
        <v>0</v>
      </c>
    </row>
    <row r="321" spans="1:8" x14ac:dyDescent="0.2">
      <c r="A321" s="1" t="s">
        <v>218</v>
      </c>
    </row>
    <row r="322" spans="1:8" ht="13.5" x14ac:dyDescent="0.2">
      <c r="A322" s="9">
        <v>10</v>
      </c>
      <c r="B322" s="10" t="s">
        <v>219</v>
      </c>
      <c r="E322" s="12">
        <v>25</v>
      </c>
      <c r="F322" s="10" t="s">
        <v>71</v>
      </c>
      <c r="G322" s="18">
        <v>0</v>
      </c>
      <c r="H322" s="18">
        <f>E322*G322</f>
        <v>0</v>
      </c>
    </row>
    <row r="323" spans="1:8" ht="25.5" customHeight="1" x14ac:dyDescent="0.2">
      <c r="A323" s="94" t="s">
        <v>220</v>
      </c>
      <c r="B323" s="94"/>
      <c r="C323" s="94"/>
      <c r="D323" s="94"/>
      <c r="E323" s="94"/>
      <c r="F323" s="94"/>
      <c r="G323" s="94"/>
    </row>
    <row r="324" spans="1:8" ht="13.5" x14ac:dyDescent="0.2">
      <c r="E324" s="29" t="s">
        <v>41</v>
      </c>
      <c r="F324" s="30"/>
      <c r="G324" s="31" t="s">
        <v>0</v>
      </c>
      <c r="H324" s="32">
        <f>SUM(H299:H322)</f>
        <v>0</v>
      </c>
    </row>
    <row r="325" spans="1:8" ht="13.5" x14ac:dyDescent="0.2">
      <c r="G325" s="14" t="s">
        <v>42</v>
      </c>
      <c r="H325" s="24">
        <f>H324*0.22</f>
        <v>0</v>
      </c>
    </row>
    <row r="326" spans="1:8" ht="13.5" x14ac:dyDescent="0.2">
      <c r="G326" s="14" t="s">
        <v>2</v>
      </c>
      <c r="H326" s="24">
        <f>SUM(H324:H325)</f>
        <v>0</v>
      </c>
    </row>
    <row r="327" spans="1:8" ht="15.75" x14ac:dyDescent="0.2">
      <c r="A327" s="1" t="s">
        <v>26</v>
      </c>
      <c r="B327" s="17" t="s">
        <v>230</v>
      </c>
      <c r="D327" s="7" t="s">
        <v>24</v>
      </c>
    </row>
    <row r="328" spans="1:8" x14ac:dyDescent="0.2">
      <c r="B328" s="8" t="s">
        <v>27</v>
      </c>
      <c r="C328" s="8" t="s">
        <v>28</v>
      </c>
      <c r="E328" s="8" t="s">
        <v>29</v>
      </c>
      <c r="F328" s="8" t="s">
        <v>228</v>
      </c>
      <c r="G328" s="3" t="s">
        <v>30</v>
      </c>
      <c r="H328" s="3" t="s">
        <v>31</v>
      </c>
    </row>
    <row r="329" spans="1:8" x14ac:dyDescent="0.2">
      <c r="G329" s="3" t="s">
        <v>11</v>
      </c>
      <c r="H329" s="3" t="s">
        <v>11</v>
      </c>
    </row>
    <row r="330" spans="1:8" ht="13.5" x14ac:dyDescent="0.2">
      <c r="A330" s="9">
        <v>1</v>
      </c>
      <c r="B330" s="10" t="s">
        <v>94</v>
      </c>
      <c r="E330" s="11">
        <v>7</v>
      </c>
      <c r="F330" s="10" t="s">
        <v>78</v>
      </c>
      <c r="G330" s="18">
        <v>0</v>
      </c>
      <c r="H330" s="18">
        <f>E330*G330</f>
        <v>0</v>
      </c>
    </row>
    <row r="331" spans="1:8" x14ac:dyDescent="0.2">
      <c r="A331" s="1" t="s">
        <v>95</v>
      </c>
    </row>
    <row r="332" spans="1:8" ht="13.5" x14ac:dyDescent="0.2">
      <c r="A332" s="9">
        <v>2</v>
      </c>
      <c r="B332" s="10" t="s">
        <v>193</v>
      </c>
      <c r="E332" s="12">
        <v>35</v>
      </c>
      <c r="F332" s="10" t="s">
        <v>54</v>
      </c>
      <c r="G332" s="18">
        <v>0</v>
      </c>
      <c r="H332" s="18">
        <f>E332*G332</f>
        <v>0</v>
      </c>
    </row>
    <row r="333" spans="1:8" x14ac:dyDescent="0.2">
      <c r="A333" s="1" t="s">
        <v>194</v>
      </c>
    </row>
    <row r="334" spans="1:8" ht="13.5" x14ac:dyDescent="0.2">
      <c r="A334" s="9">
        <v>3</v>
      </c>
      <c r="B334" s="10" t="s">
        <v>221</v>
      </c>
      <c r="E334" s="12">
        <v>16.5</v>
      </c>
      <c r="F334" s="10" t="s">
        <v>78</v>
      </c>
      <c r="G334" s="18">
        <v>0</v>
      </c>
      <c r="H334" s="18">
        <f>E334*G334</f>
        <v>0</v>
      </c>
    </row>
    <row r="335" spans="1:8" x14ac:dyDescent="0.2">
      <c r="A335" s="1" t="s">
        <v>222</v>
      </c>
    </row>
    <row r="336" spans="1:8" ht="13.5" x14ac:dyDescent="0.2">
      <c r="A336" s="9">
        <v>4</v>
      </c>
      <c r="B336" s="10" t="s">
        <v>223</v>
      </c>
      <c r="E336" s="11">
        <v>9</v>
      </c>
      <c r="F336" s="10" t="s">
        <v>54</v>
      </c>
      <c r="G336" s="18">
        <v>0</v>
      </c>
      <c r="H336" s="18">
        <f>E336*G336</f>
        <v>0</v>
      </c>
    </row>
    <row r="337" spans="1:8" x14ac:dyDescent="0.2">
      <c r="A337" s="1" t="s">
        <v>224</v>
      </c>
    </row>
    <row r="338" spans="1:8" ht="13.5" x14ac:dyDescent="0.2">
      <c r="A338" s="9">
        <v>5</v>
      </c>
      <c r="B338" s="10" t="s">
        <v>109</v>
      </c>
      <c r="E338" s="11">
        <v>9</v>
      </c>
      <c r="F338" s="10" t="s">
        <v>54</v>
      </c>
      <c r="G338" s="18">
        <v>0</v>
      </c>
      <c r="H338" s="18">
        <f>E338*G338</f>
        <v>0</v>
      </c>
    </row>
    <row r="339" spans="1:8" x14ac:dyDescent="0.2">
      <c r="A339" s="1" t="s">
        <v>110</v>
      </c>
    </row>
    <row r="340" spans="1:8" ht="13.5" x14ac:dyDescent="0.2">
      <c r="A340" s="9">
        <v>6</v>
      </c>
      <c r="B340" s="10" t="s">
        <v>113</v>
      </c>
      <c r="E340" s="11">
        <v>7</v>
      </c>
      <c r="F340" s="10" t="s">
        <v>78</v>
      </c>
      <c r="G340" s="18">
        <v>0</v>
      </c>
      <c r="H340" s="18">
        <f>E340*G340</f>
        <v>0</v>
      </c>
    </row>
    <row r="341" spans="1:8" x14ac:dyDescent="0.2">
      <c r="A341" s="1" t="s">
        <v>114</v>
      </c>
    </row>
    <row r="342" spans="1:8" ht="13.5" x14ac:dyDescent="0.2">
      <c r="A342" s="9">
        <v>7</v>
      </c>
      <c r="B342" s="10" t="s">
        <v>195</v>
      </c>
      <c r="E342" s="11">
        <v>4</v>
      </c>
      <c r="F342" s="10" t="s">
        <v>54</v>
      </c>
      <c r="G342" s="18">
        <v>0</v>
      </c>
      <c r="H342" s="18">
        <f>E342*G342</f>
        <v>0</v>
      </c>
    </row>
    <row r="343" spans="1:8" x14ac:dyDescent="0.2">
      <c r="A343" s="1" t="s">
        <v>196</v>
      </c>
    </row>
    <row r="344" spans="1:8" ht="13.5" x14ac:dyDescent="0.2">
      <c r="A344" s="9">
        <v>8</v>
      </c>
      <c r="B344" s="10" t="s">
        <v>204</v>
      </c>
      <c r="E344" s="12">
        <v>80</v>
      </c>
      <c r="F344" s="10" t="s">
        <v>202</v>
      </c>
      <c r="G344" s="18">
        <v>0</v>
      </c>
      <c r="H344" s="18">
        <f>E344*G344</f>
        <v>0</v>
      </c>
    </row>
    <row r="345" spans="1:8" x14ac:dyDescent="0.2">
      <c r="A345" s="1" t="s">
        <v>205</v>
      </c>
    </row>
    <row r="346" spans="1:8" ht="13.5" x14ac:dyDescent="0.2">
      <c r="A346" s="9">
        <v>9</v>
      </c>
      <c r="B346" s="10" t="s">
        <v>225</v>
      </c>
      <c r="E346" s="11">
        <v>3.6</v>
      </c>
      <c r="F346" s="10" t="s">
        <v>78</v>
      </c>
      <c r="G346" s="18">
        <v>0</v>
      </c>
      <c r="H346" s="18">
        <f>E346*G346</f>
        <v>0</v>
      </c>
    </row>
    <row r="347" spans="1:8" x14ac:dyDescent="0.2">
      <c r="A347" s="1" t="s">
        <v>226</v>
      </c>
    </row>
    <row r="348" spans="1:8" x14ac:dyDescent="0.2">
      <c r="A348" s="1" t="s">
        <v>227</v>
      </c>
    </row>
    <row r="349" spans="1:8" ht="13.5" x14ac:dyDescent="0.2">
      <c r="A349" s="9">
        <v>10</v>
      </c>
      <c r="B349" s="10" t="s">
        <v>219</v>
      </c>
      <c r="E349" s="12">
        <v>17.5</v>
      </c>
      <c r="F349" s="10" t="s">
        <v>71</v>
      </c>
      <c r="G349" s="18">
        <v>0</v>
      </c>
      <c r="H349" s="18">
        <f>E349*G349</f>
        <v>0</v>
      </c>
    </row>
    <row r="350" spans="1:8" ht="25.5" customHeight="1" x14ac:dyDescent="0.2">
      <c r="A350" s="94" t="s">
        <v>220</v>
      </c>
      <c r="B350" s="94"/>
      <c r="C350" s="94"/>
      <c r="D350" s="94"/>
      <c r="E350" s="94"/>
      <c r="F350" s="94"/>
      <c r="G350" s="94"/>
    </row>
    <row r="351" spans="1:8" ht="13.5" x14ac:dyDescent="0.2">
      <c r="A351" s="9">
        <v>11</v>
      </c>
      <c r="B351" s="10" t="s">
        <v>92</v>
      </c>
      <c r="E351" s="11">
        <v>7</v>
      </c>
      <c r="F351" s="10" t="s">
        <v>78</v>
      </c>
      <c r="G351" s="18">
        <v>0</v>
      </c>
      <c r="H351" s="18">
        <f>E351*G351</f>
        <v>0</v>
      </c>
    </row>
    <row r="352" spans="1:8" x14ac:dyDescent="0.2">
      <c r="A352" s="1" t="s">
        <v>93</v>
      </c>
    </row>
    <row r="353" spans="5:8" ht="13.5" x14ac:dyDescent="0.2">
      <c r="E353" s="29" t="s">
        <v>41</v>
      </c>
      <c r="F353" s="30"/>
      <c r="G353" s="31" t="s">
        <v>0</v>
      </c>
      <c r="H353" s="32">
        <f>SUM(H330:H351)</f>
        <v>0</v>
      </c>
    </row>
    <row r="354" spans="5:8" ht="13.5" x14ac:dyDescent="0.2">
      <c r="G354" s="14" t="s">
        <v>42</v>
      </c>
      <c r="H354" s="24">
        <f>H353*0.22</f>
        <v>0</v>
      </c>
    </row>
    <row r="355" spans="5:8" ht="13.5" x14ac:dyDescent="0.2">
      <c r="G355" s="14" t="s">
        <v>2</v>
      </c>
      <c r="H355" s="24">
        <f>SUM(H353:H354)</f>
        <v>0</v>
      </c>
    </row>
  </sheetData>
  <mergeCells count="36">
    <mergeCell ref="A184:G184"/>
    <mergeCell ref="A304:G304"/>
    <mergeCell ref="A306:G306"/>
    <mergeCell ref="A323:G323"/>
    <mergeCell ref="A350:G350"/>
    <mergeCell ref="A198:G198"/>
    <mergeCell ref="A200:G200"/>
    <mergeCell ref="A214:G214"/>
    <mergeCell ref="A217:G217"/>
    <mergeCell ref="A237:G237"/>
    <mergeCell ref="A251:G251"/>
    <mergeCell ref="A175:G175"/>
    <mergeCell ref="A163:G163"/>
    <mergeCell ref="A165:G165"/>
    <mergeCell ref="A167:G167"/>
    <mergeCell ref="A139:G139"/>
    <mergeCell ref="A140:G140"/>
    <mergeCell ref="A142:G142"/>
    <mergeCell ref="A143:G143"/>
    <mergeCell ref="A145:G145"/>
    <mergeCell ref="A146:G146"/>
    <mergeCell ref="A154:G154"/>
    <mergeCell ref="A155:G155"/>
    <mergeCell ref="A157:G157"/>
    <mergeCell ref="A159:G159"/>
    <mergeCell ref="A161:G161"/>
    <mergeCell ref="A151:G151"/>
    <mergeCell ref="A152:G152"/>
    <mergeCell ref="A148:G148"/>
    <mergeCell ref="A149:G149"/>
    <mergeCell ref="A137:G137"/>
    <mergeCell ref="A6:G6"/>
    <mergeCell ref="A8:G8"/>
    <mergeCell ref="A10:G10"/>
    <mergeCell ref="A15:G15"/>
    <mergeCell ref="A121:G121"/>
  </mergeCells>
  <pageMargins left="0.74803149606299213" right="0.74803149606299213" top="0.98425196850393704" bottom="0.98425196850393704" header="0.51181102362204722" footer="0.51181102362204722"/>
  <pageSetup paperSize="9" scale="79" orientation="portrait" r:id="rId1"/>
  <headerFooter alignWithMargins="0">
    <oddHeader>&amp;RInvesticijsko vzdrževalna dela ceste LC 177 360 Kastelec-Socerb, št.30/19-1</oddHeader>
    <oddFooter>&amp;R&amp;P od &amp;N</oddFooter>
  </headerFooter>
  <rowBreaks count="6" manualBreakCount="6">
    <brk id="60" max="7" man="1"/>
    <brk id="124" max="7" man="1"/>
    <brk id="170" max="7" man="1"/>
    <brk id="220" max="7" man="1"/>
    <brk id="273" max="7" man="1"/>
    <brk id="339" max="7"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18"/>
  <sheetViews>
    <sheetView showGridLines="0" zoomScaleNormal="100" workbookViewId="0">
      <selection sqref="A1:E2"/>
    </sheetView>
  </sheetViews>
  <sheetFormatPr defaultColWidth="8.85546875" defaultRowHeight="12.75" customHeight="1" x14ac:dyDescent="0.2"/>
  <cols>
    <col min="1" max="1" width="3.42578125" style="43" customWidth="1"/>
    <col min="2" max="2" width="8.85546875" style="43" customWidth="1"/>
    <col min="3" max="3" width="27" style="43" customWidth="1"/>
    <col min="4" max="4" width="10.7109375" style="43" customWidth="1"/>
    <col min="5" max="5" width="18.42578125" style="43" customWidth="1"/>
    <col min="6" max="256" width="8.85546875" style="43" customWidth="1"/>
    <col min="257" max="16384" width="8.85546875" style="44"/>
  </cols>
  <sheetData>
    <row r="1" spans="1:5" ht="8.4499999999999993" customHeight="1" x14ac:dyDescent="0.2">
      <c r="A1" s="105" t="s">
        <v>318</v>
      </c>
      <c r="B1" s="106"/>
      <c r="C1" s="106"/>
      <c r="D1" s="106"/>
      <c r="E1" s="106"/>
    </row>
    <row r="2" spans="1:5" ht="8.4499999999999993" customHeight="1" x14ac:dyDescent="0.2">
      <c r="A2" s="106"/>
      <c r="B2" s="106"/>
      <c r="C2" s="106"/>
      <c r="D2" s="106"/>
      <c r="E2" s="106"/>
    </row>
    <row r="3" spans="1:5" ht="12.95" customHeight="1" x14ac:dyDescent="0.2">
      <c r="A3" s="107"/>
      <c r="B3" s="107"/>
      <c r="C3" s="107"/>
      <c r="D3" s="107"/>
      <c r="E3" s="107"/>
    </row>
    <row r="4" spans="1:5" ht="12.95" customHeight="1" x14ac:dyDescent="0.2">
      <c r="A4" s="70" t="s">
        <v>270</v>
      </c>
      <c r="B4" s="75" t="s">
        <v>319</v>
      </c>
      <c r="C4" s="76"/>
      <c r="D4" s="77"/>
      <c r="E4" s="71" t="s">
        <v>320</v>
      </c>
    </row>
    <row r="5" spans="1:5" ht="12.95" customHeight="1" x14ac:dyDescent="0.2">
      <c r="A5" s="108"/>
      <c r="B5" s="108"/>
      <c r="C5" s="108"/>
      <c r="D5" s="108"/>
      <c r="E5" s="108"/>
    </row>
    <row r="6" spans="1:5" ht="20.100000000000001" customHeight="1" x14ac:dyDescent="0.2">
      <c r="A6" s="78">
        <v>1</v>
      </c>
      <c r="B6" s="102" t="s">
        <v>321</v>
      </c>
      <c r="C6" s="103"/>
      <c r="D6" s="103"/>
      <c r="E6" s="79">
        <f>'JR_CR KAB KAN'!F4</f>
        <v>0</v>
      </c>
    </row>
    <row r="7" spans="1:5" ht="12.95" customHeight="1" x14ac:dyDescent="0.2">
      <c r="A7" s="109"/>
      <c r="B7" s="109"/>
      <c r="C7" s="109"/>
      <c r="D7" s="109"/>
      <c r="E7" s="109"/>
    </row>
    <row r="8" spans="1:5" ht="20.100000000000001" customHeight="1" x14ac:dyDescent="0.2">
      <c r="A8" s="78">
        <v>2</v>
      </c>
      <c r="B8" s="104" t="s">
        <v>322</v>
      </c>
      <c r="C8" s="103"/>
      <c r="D8" s="103"/>
      <c r="E8" s="79">
        <f>'JR_CR ELEKTROMONTAŽA'!F4</f>
        <v>0</v>
      </c>
    </row>
    <row r="9" spans="1:5" ht="12.95" customHeight="1" x14ac:dyDescent="0.2">
      <c r="A9" s="101"/>
      <c r="B9" s="101"/>
      <c r="C9" s="101"/>
      <c r="D9" s="101"/>
      <c r="E9" s="101"/>
    </row>
    <row r="10" spans="1:5" ht="20.100000000000001" customHeight="1" x14ac:dyDescent="0.2">
      <c r="A10" s="78">
        <v>3</v>
      </c>
      <c r="B10" s="102" t="s">
        <v>323</v>
      </c>
      <c r="C10" s="103"/>
      <c r="D10" s="103"/>
      <c r="E10" s="79">
        <v>0</v>
      </c>
    </row>
    <row r="11" spans="1:5" ht="12.95" customHeight="1" x14ac:dyDescent="0.2">
      <c r="A11" s="101"/>
      <c r="B11" s="101"/>
      <c r="C11" s="101"/>
      <c r="D11" s="101"/>
      <c r="E11" s="101"/>
    </row>
    <row r="12" spans="1:5" ht="20.100000000000001" customHeight="1" x14ac:dyDescent="0.2">
      <c r="A12" s="78">
        <v>4</v>
      </c>
      <c r="B12" s="102" t="s">
        <v>324</v>
      </c>
      <c r="C12" s="103"/>
      <c r="D12" s="103"/>
      <c r="E12" s="79">
        <v>0</v>
      </c>
    </row>
    <row r="13" spans="1:5" ht="12.95" customHeight="1" x14ac:dyDescent="0.2">
      <c r="A13" s="101"/>
      <c r="B13" s="101"/>
      <c r="C13" s="101"/>
      <c r="D13" s="101"/>
      <c r="E13" s="101"/>
    </row>
    <row r="14" spans="1:5" s="43" customFormat="1" ht="20.100000000000001" customHeight="1" x14ac:dyDescent="0.2">
      <c r="A14" s="99" t="s">
        <v>325</v>
      </c>
      <c r="B14" s="100"/>
      <c r="C14" s="100"/>
      <c r="D14" s="100"/>
      <c r="E14" s="80">
        <f>SUM(E6:E12)</f>
        <v>0</v>
      </c>
    </row>
    <row r="15" spans="1:5" s="43" customFormat="1" ht="12.95" customHeight="1" x14ac:dyDescent="0.2">
      <c r="A15" s="101"/>
      <c r="B15" s="101"/>
      <c r="C15" s="101"/>
      <c r="D15" s="101"/>
      <c r="E15" s="101"/>
    </row>
    <row r="16" spans="1:5" s="43" customFormat="1" ht="15" customHeight="1" x14ac:dyDescent="0.2">
      <c r="A16" s="99" t="s">
        <v>326</v>
      </c>
      <c r="B16" s="100"/>
      <c r="C16" s="100"/>
      <c r="D16" s="100"/>
      <c r="E16" s="80">
        <f>E14*0.22</f>
        <v>0</v>
      </c>
    </row>
    <row r="17" spans="1:5" s="43" customFormat="1" ht="12.95" customHeight="1" x14ac:dyDescent="0.2">
      <c r="A17" s="101"/>
      <c r="B17" s="101"/>
      <c r="C17" s="101"/>
      <c r="D17" s="101"/>
      <c r="E17" s="101"/>
    </row>
    <row r="18" spans="1:5" s="43" customFormat="1" ht="15" customHeight="1" x14ac:dyDescent="0.2">
      <c r="A18" s="99" t="s">
        <v>327</v>
      </c>
      <c r="B18" s="100"/>
      <c r="C18" s="100"/>
      <c r="D18" s="100"/>
      <c r="E18" s="80">
        <f>E16+E14</f>
        <v>0</v>
      </c>
    </row>
  </sheetData>
  <mergeCells count="16">
    <mergeCell ref="B8:D8"/>
    <mergeCell ref="A1:E2"/>
    <mergeCell ref="A3:E3"/>
    <mergeCell ref="A5:E5"/>
    <mergeCell ref="B6:D6"/>
    <mergeCell ref="A7:E7"/>
    <mergeCell ref="A9:E9"/>
    <mergeCell ref="B10:D10"/>
    <mergeCell ref="A11:E11"/>
    <mergeCell ref="B12:D12"/>
    <mergeCell ref="A13:E13"/>
    <mergeCell ref="A14:D14"/>
    <mergeCell ref="A15:E15"/>
    <mergeCell ref="A16:D16"/>
    <mergeCell ref="A17:E17"/>
    <mergeCell ref="A18:D18"/>
  </mergeCells>
  <pageMargins left="0.74803149606299213" right="0.74803149606299213" top="0.98425196850393704" bottom="0.98425196850393704" header="0.51181102362204722" footer="0.51181102362204722"/>
  <pageSetup paperSize="9" orientation="portrait" r:id="rId1"/>
  <headerFooter>
    <oddHeader>&amp;RInvesticijsko vzdrževalna dela ceste LC 177 360 Kastelec-Socerb, št.30/19-1</oddHeader>
    <oddFooter>&amp;R&amp;P od &amp;N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32"/>
  <sheetViews>
    <sheetView showGridLines="0" workbookViewId="0">
      <selection sqref="A1:F2"/>
    </sheetView>
  </sheetViews>
  <sheetFormatPr defaultColWidth="8.85546875" defaultRowHeight="12.75" customHeight="1" x14ac:dyDescent="0.2"/>
  <cols>
    <col min="1" max="1" width="3.42578125" style="45" customWidth="1"/>
    <col min="2" max="2" width="35.85546875" style="45" customWidth="1"/>
    <col min="3" max="3" width="6" style="45" customWidth="1"/>
    <col min="4" max="4" width="7.7109375" style="45" customWidth="1"/>
    <col min="5" max="5" width="9.7109375" style="45" customWidth="1"/>
    <col min="6" max="6" width="12.42578125" style="45" customWidth="1"/>
    <col min="7" max="256" width="8.85546875" style="45" customWidth="1"/>
    <col min="257" max="16384" width="8.85546875" style="46"/>
  </cols>
  <sheetData>
    <row r="1" spans="1:6" s="45" customFormat="1" ht="8.4499999999999993" customHeight="1" x14ac:dyDescent="0.2">
      <c r="A1" s="110" t="s">
        <v>267</v>
      </c>
      <c r="B1" s="111"/>
      <c r="C1" s="111"/>
      <c r="D1" s="111"/>
      <c r="E1" s="111"/>
      <c r="F1" s="111"/>
    </row>
    <row r="2" spans="1:6" s="45" customFormat="1" ht="8.4499999999999993" customHeight="1" x14ac:dyDescent="0.2">
      <c r="A2" s="111"/>
      <c r="B2" s="111"/>
      <c r="C2" s="111"/>
      <c r="D2" s="111"/>
      <c r="E2" s="111"/>
      <c r="F2" s="111"/>
    </row>
    <row r="3" spans="1:6" s="45" customFormat="1" ht="12.95" customHeight="1" x14ac:dyDescent="0.2">
      <c r="A3" s="112"/>
      <c r="B3" s="112"/>
      <c r="C3" s="112"/>
      <c r="D3" s="112"/>
      <c r="E3" s="112"/>
      <c r="F3" s="112"/>
    </row>
    <row r="4" spans="1:6" s="45" customFormat="1" ht="15" customHeight="1" x14ac:dyDescent="0.2">
      <c r="A4" s="66"/>
      <c r="B4" s="113" t="s">
        <v>268</v>
      </c>
      <c r="C4" s="114"/>
      <c r="D4" s="114"/>
      <c r="E4" s="114"/>
      <c r="F4" s="67">
        <f>SUM(F7:F32)</f>
        <v>0</v>
      </c>
    </row>
    <row r="5" spans="1:6" s="45" customFormat="1" ht="42" x14ac:dyDescent="0.2">
      <c r="A5" s="48"/>
      <c r="B5" s="49" t="s">
        <v>269</v>
      </c>
      <c r="C5" s="50"/>
      <c r="D5" s="51"/>
      <c r="E5" s="51"/>
      <c r="F5" s="52"/>
    </row>
    <row r="6" spans="1:6" s="45" customFormat="1" ht="12.95" customHeight="1" x14ac:dyDescent="0.2">
      <c r="A6" s="68" t="s">
        <v>270</v>
      </c>
      <c r="B6" s="68" t="s">
        <v>271</v>
      </c>
      <c r="C6" s="69" t="s">
        <v>272</v>
      </c>
      <c r="D6" s="69" t="s">
        <v>273</v>
      </c>
      <c r="E6" s="69" t="s">
        <v>274</v>
      </c>
      <c r="F6" s="69" t="s">
        <v>275</v>
      </c>
    </row>
    <row r="7" spans="1:6" s="45" customFormat="1" ht="12.95" customHeight="1" x14ac:dyDescent="0.2">
      <c r="A7" s="53"/>
      <c r="B7" s="54"/>
      <c r="C7" s="55"/>
      <c r="D7" s="54"/>
      <c r="E7" s="56"/>
      <c r="F7" s="57"/>
    </row>
    <row r="8" spans="1:6" s="45" customFormat="1" ht="42.95" customHeight="1" x14ac:dyDescent="0.2">
      <c r="A8" s="58">
        <v>1</v>
      </c>
      <c r="B8" s="59" t="s">
        <v>276</v>
      </c>
      <c r="C8" s="60" t="s">
        <v>277</v>
      </c>
      <c r="D8" s="61">
        <f>305*1.2*0.4</f>
        <v>146.4</v>
      </c>
      <c r="E8" s="56">
        <v>0</v>
      </c>
      <c r="F8" s="57">
        <f t="shared" ref="F8:F25" si="0">D8*E8</f>
        <v>0</v>
      </c>
    </row>
    <row r="9" spans="1:6" s="45" customFormat="1" ht="42.95" customHeight="1" x14ac:dyDescent="0.2">
      <c r="A9" s="58">
        <v>2</v>
      </c>
      <c r="B9" s="59" t="s">
        <v>278</v>
      </c>
      <c r="C9" s="60" t="s">
        <v>277</v>
      </c>
      <c r="D9" s="62">
        <f>(D8)*0.7*0.3</f>
        <v>30.744</v>
      </c>
      <c r="E9" s="56">
        <v>0</v>
      </c>
      <c r="F9" s="57">
        <f t="shared" si="0"/>
        <v>0</v>
      </c>
    </row>
    <row r="10" spans="1:6" s="45" customFormat="1" ht="42.95" customHeight="1" x14ac:dyDescent="0.2">
      <c r="A10" s="58">
        <v>3</v>
      </c>
      <c r="B10" s="59" t="s">
        <v>279</v>
      </c>
      <c r="C10" s="60" t="s">
        <v>277</v>
      </c>
      <c r="D10" s="62">
        <f>(D8)*0.2*0.3</f>
        <v>8.7840000000000007</v>
      </c>
      <c r="E10" s="56">
        <v>0</v>
      </c>
      <c r="F10" s="57">
        <f t="shared" si="0"/>
        <v>0</v>
      </c>
    </row>
    <row r="11" spans="1:6" s="45" customFormat="1" ht="23.1" customHeight="1" x14ac:dyDescent="0.2">
      <c r="A11" s="58">
        <v>4</v>
      </c>
      <c r="B11" s="59" t="s">
        <v>280</v>
      </c>
      <c r="C11" s="60" t="s">
        <v>281</v>
      </c>
      <c r="D11" s="62">
        <v>60</v>
      </c>
      <c r="E11" s="56">
        <v>0</v>
      </c>
      <c r="F11" s="57">
        <f t="shared" si="0"/>
        <v>0</v>
      </c>
    </row>
    <row r="12" spans="1:6" s="45" customFormat="1" ht="12.95" customHeight="1" x14ac:dyDescent="0.2">
      <c r="A12" s="58">
        <v>5</v>
      </c>
      <c r="B12" s="59" t="s">
        <v>282</v>
      </c>
      <c r="C12" s="60" t="s">
        <v>281</v>
      </c>
      <c r="D12" s="62">
        <v>60</v>
      </c>
      <c r="E12" s="56">
        <v>0</v>
      </c>
      <c r="F12" s="57">
        <f t="shared" si="0"/>
        <v>0</v>
      </c>
    </row>
    <row r="13" spans="1:6" s="45" customFormat="1" ht="23.1" customHeight="1" x14ac:dyDescent="0.2">
      <c r="A13" s="58">
        <v>6</v>
      </c>
      <c r="B13" s="59" t="s">
        <v>283</v>
      </c>
      <c r="C13" s="60" t="s">
        <v>277</v>
      </c>
      <c r="D13" s="62">
        <f>(D8)*0.1</f>
        <v>14.64</v>
      </c>
      <c r="E13" s="56">
        <v>0</v>
      </c>
      <c r="F13" s="57">
        <f t="shared" si="0"/>
        <v>0</v>
      </c>
    </row>
    <row r="14" spans="1:6" s="45" customFormat="1" ht="23.1" customHeight="1" x14ac:dyDescent="0.2">
      <c r="A14" s="58">
        <v>7</v>
      </c>
      <c r="B14" s="59" t="s">
        <v>284</v>
      </c>
      <c r="C14" s="60" t="s">
        <v>277</v>
      </c>
      <c r="D14" s="61">
        <f>(D8)*0.5</f>
        <v>73.2</v>
      </c>
      <c r="E14" s="56">
        <v>0</v>
      </c>
      <c r="F14" s="57">
        <f t="shared" si="0"/>
        <v>0</v>
      </c>
    </row>
    <row r="15" spans="1:6" s="45" customFormat="1" ht="53.1" customHeight="1" x14ac:dyDescent="0.2">
      <c r="A15" s="58">
        <v>8</v>
      </c>
      <c r="B15" s="59" t="s">
        <v>285</v>
      </c>
      <c r="C15" s="60" t="s">
        <v>286</v>
      </c>
      <c r="D15" s="61">
        <v>305</v>
      </c>
      <c r="E15" s="56">
        <v>0</v>
      </c>
      <c r="F15" s="57">
        <f t="shared" si="0"/>
        <v>0</v>
      </c>
    </row>
    <row r="16" spans="1:6" s="45" customFormat="1" ht="42.95" customHeight="1" x14ac:dyDescent="0.2">
      <c r="A16" s="58">
        <v>9</v>
      </c>
      <c r="B16" s="59" t="s">
        <v>287</v>
      </c>
      <c r="C16" s="60" t="s">
        <v>288</v>
      </c>
      <c r="D16" s="61">
        <v>5</v>
      </c>
      <c r="E16" s="56">
        <v>0</v>
      </c>
      <c r="F16" s="57">
        <f t="shared" si="0"/>
        <v>0</v>
      </c>
    </row>
    <row r="17" spans="1:6" s="45" customFormat="1" ht="75.75" customHeight="1" x14ac:dyDescent="0.2">
      <c r="A17" s="58">
        <v>10</v>
      </c>
      <c r="B17" s="59" t="s">
        <v>289</v>
      </c>
      <c r="C17" s="60" t="s">
        <v>288</v>
      </c>
      <c r="D17" s="61">
        <v>8</v>
      </c>
      <c r="E17" s="56">
        <v>0</v>
      </c>
      <c r="F17" s="57">
        <f t="shared" si="0"/>
        <v>0</v>
      </c>
    </row>
    <row r="18" spans="1:6" s="45" customFormat="1" ht="53.1" customHeight="1" x14ac:dyDescent="0.2">
      <c r="A18" s="58">
        <v>11</v>
      </c>
      <c r="B18" s="59" t="s">
        <v>290</v>
      </c>
      <c r="C18" s="60" t="s">
        <v>288</v>
      </c>
      <c r="D18" s="61">
        <v>8</v>
      </c>
      <c r="E18" s="56">
        <v>0</v>
      </c>
      <c r="F18" s="57">
        <f t="shared" si="0"/>
        <v>0</v>
      </c>
    </row>
    <row r="19" spans="1:6" s="45" customFormat="1" ht="33" customHeight="1" x14ac:dyDescent="0.2">
      <c r="A19" s="58">
        <v>12</v>
      </c>
      <c r="B19" s="59" t="s">
        <v>291</v>
      </c>
      <c r="C19" s="60" t="s">
        <v>288</v>
      </c>
      <c r="D19" s="61">
        <v>8</v>
      </c>
      <c r="E19" s="56">
        <v>0</v>
      </c>
      <c r="F19" s="57">
        <f t="shared" si="0"/>
        <v>0</v>
      </c>
    </row>
    <row r="20" spans="1:6" s="45" customFormat="1" ht="23.1" customHeight="1" x14ac:dyDescent="0.2">
      <c r="A20" s="58">
        <v>13</v>
      </c>
      <c r="B20" s="59" t="s">
        <v>292</v>
      </c>
      <c r="C20" s="60" t="s">
        <v>286</v>
      </c>
      <c r="D20" s="61">
        <v>305</v>
      </c>
      <c r="E20" s="56">
        <v>0</v>
      </c>
      <c r="F20" s="57">
        <f t="shared" si="0"/>
        <v>0</v>
      </c>
    </row>
    <row r="21" spans="1:6" s="45" customFormat="1" ht="23.1" customHeight="1" x14ac:dyDescent="0.2">
      <c r="A21" s="58">
        <v>14</v>
      </c>
      <c r="B21" s="59" t="s">
        <v>293</v>
      </c>
      <c r="C21" s="60" t="s">
        <v>286</v>
      </c>
      <c r="D21" s="61">
        <v>305</v>
      </c>
      <c r="E21" s="56">
        <v>0</v>
      </c>
      <c r="F21" s="57">
        <f t="shared" si="0"/>
        <v>0</v>
      </c>
    </row>
    <row r="22" spans="1:6" s="45" customFormat="1" ht="33" customHeight="1" x14ac:dyDescent="0.2">
      <c r="A22" s="58">
        <v>15</v>
      </c>
      <c r="B22" s="59" t="s">
        <v>294</v>
      </c>
      <c r="C22" s="60" t="s">
        <v>286</v>
      </c>
      <c r="D22" s="61">
        <v>305</v>
      </c>
      <c r="E22" s="56">
        <v>0</v>
      </c>
      <c r="F22" s="57">
        <f t="shared" si="0"/>
        <v>0</v>
      </c>
    </row>
    <row r="23" spans="1:6" s="45" customFormat="1" ht="23.1" customHeight="1" x14ac:dyDescent="0.2">
      <c r="A23" s="58">
        <v>16</v>
      </c>
      <c r="B23" s="59" t="s">
        <v>295</v>
      </c>
      <c r="C23" s="60" t="s">
        <v>286</v>
      </c>
      <c r="D23" s="61">
        <v>305</v>
      </c>
      <c r="E23" s="56">
        <v>0</v>
      </c>
      <c r="F23" s="57">
        <f t="shared" si="0"/>
        <v>0</v>
      </c>
    </row>
    <row r="24" spans="1:6" s="45" customFormat="1" ht="23.1" customHeight="1" x14ac:dyDescent="0.2">
      <c r="A24" s="58">
        <v>17</v>
      </c>
      <c r="B24" s="59" t="s">
        <v>296</v>
      </c>
      <c r="C24" s="60" t="s">
        <v>297</v>
      </c>
      <c r="D24" s="61">
        <v>4</v>
      </c>
      <c r="E24" s="56">
        <v>0</v>
      </c>
      <c r="F24" s="57">
        <f t="shared" si="0"/>
        <v>0</v>
      </c>
    </row>
    <row r="25" spans="1:6" s="45" customFormat="1" ht="33" customHeight="1" x14ac:dyDescent="0.2">
      <c r="A25" s="58">
        <v>18</v>
      </c>
      <c r="B25" s="59" t="s">
        <v>298</v>
      </c>
      <c r="C25" s="60" t="s">
        <v>288</v>
      </c>
      <c r="D25" s="61">
        <v>5</v>
      </c>
      <c r="E25" s="56">
        <v>0</v>
      </c>
      <c r="F25" s="57">
        <f t="shared" si="0"/>
        <v>0</v>
      </c>
    </row>
    <row r="26" spans="1:6" s="45" customFormat="1" ht="63" customHeight="1" x14ac:dyDescent="0.2">
      <c r="A26" s="58">
        <v>19</v>
      </c>
      <c r="B26" s="59" t="s">
        <v>299</v>
      </c>
      <c r="C26" s="60" t="s">
        <v>288</v>
      </c>
      <c r="D26" s="63">
        <v>5</v>
      </c>
      <c r="E26" s="56">
        <v>0</v>
      </c>
      <c r="F26" s="57">
        <f>E26*D26</f>
        <v>0</v>
      </c>
    </row>
    <row r="27" spans="1:6" s="45" customFormat="1" ht="23.1" customHeight="1" x14ac:dyDescent="0.2">
      <c r="A27" s="58">
        <v>20</v>
      </c>
      <c r="B27" s="59" t="s">
        <v>300</v>
      </c>
      <c r="C27" s="60" t="s">
        <v>301</v>
      </c>
      <c r="D27" s="63">
        <v>4</v>
      </c>
      <c r="E27" s="56">
        <v>0</v>
      </c>
      <c r="F27" s="57">
        <f>D27*E27</f>
        <v>0</v>
      </c>
    </row>
    <row r="28" spans="1:6" s="45" customFormat="1" ht="23.1" customHeight="1" x14ac:dyDescent="0.2">
      <c r="A28" s="58">
        <v>21</v>
      </c>
      <c r="B28" s="59" t="s">
        <v>302</v>
      </c>
      <c r="C28" s="60" t="s">
        <v>301</v>
      </c>
      <c r="D28" s="63">
        <v>4</v>
      </c>
      <c r="E28" s="56">
        <v>0</v>
      </c>
      <c r="F28" s="57">
        <f>D28*E28</f>
        <v>0</v>
      </c>
    </row>
    <row r="29" spans="1:6" s="45" customFormat="1" ht="23.1" customHeight="1" x14ac:dyDescent="0.2">
      <c r="A29" s="58">
        <v>22</v>
      </c>
      <c r="B29" s="59" t="s">
        <v>303</v>
      </c>
      <c r="C29" s="60" t="s">
        <v>301</v>
      </c>
      <c r="D29" s="63">
        <v>4</v>
      </c>
      <c r="E29" s="56">
        <v>0</v>
      </c>
      <c r="F29" s="57">
        <f>D29*E29</f>
        <v>0</v>
      </c>
    </row>
    <row r="30" spans="1:6" s="45" customFormat="1" ht="12.95" customHeight="1" x14ac:dyDescent="0.2">
      <c r="A30" s="115"/>
      <c r="B30" s="115"/>
      <c r="C30" s="115"/>
      <c r="D30" s="115"/>
      <c r="E30" s="115"/>
      <c r="F30" s="115"/>
    </row>
    <row r="31" spans="1:6" s="45" customFormat="1" ht="33" customHeight="1" x14ac:dyDescent="0.2">
      <c r="A31" s="64" t="s">
        <v>304</v>
      </c>
      <c r="B31" s="59" t="s">
        <v>305</v>
      </c>
      <c r="C31" s="55"/>
      <c r="D31" s="65">
        <v>0.02</v>
      </c>
      <c r="E31" s="56">
        <f>SUM(F15:F29)</f>
        <v>0</v>
      </c>
      <c r="F31" s="57">
        <f>D31*E31</f>
        <v>0</v>
      </c>
    </row>
    <row r="32" spans="1:6" s="45" customFormat="1" ht="33" customHeight="1" x14ac:dyDescent="0.2">
      <c r="A32" s="64" t="s">
        <v>306</v>
      </c>
      <c r="B32" s="59" t="s">
        <v>307</v>
      </c>
      <c r="C32" s="55"/>
      <c r="D32" s="65">
        <v>0.03</v>
      </c>
      <c r="E32" s="56">
        <f>SUM(F15:F29)</f>
        <v>0</v>
      </c>
      <c r="F32" s="57">
        <f>D32*E32</f>
        <v>0</v>
      </c>
    </row>
  </sheetData>
  <mergeCells count="4">
    <mergeCell ref="A1:F2"/>
    <mergeCell ref="A3:F3"/>
    <mergeCell ref="B4:E4"/>
    <mergeCell ref="A30:F30"/>
  </mergeCells>
  <pageMargins left="0.78740157480314965" right="0.74803149606299213" top="0.74803149606299213" bottom="0.78740157480314965" header="0.51181102362204722" footer="0.51181102362204722"/>
  <pageSetup paperSize="9" orientation="portrait" r:id="rId1"/>
  <headerFooter>
    <oddHeader>&amp;RInvesticijsko vzdrževalna dela ceste LC 177 360 Kastelec-Socerb, št.30/19-1</oddHeader>
    <oddFooter>&amp;R&amp;K000000&amp;P od &amp;N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22"/>
  <sheetViews>
    <sheetView showGridLines="0" workbookViewId="0">
      <selection sqref="A1:F2"/>
    </sheetView>
  </sheetViews>
  <sheetFormatPr defaultColWidth="8.85546875" defaultRowHeight="12.75" customHeight="1" x14ac:dyDescent="0.2"/>
  <cols>
    <col min="1" max="1" width="3.42578125" style="43" customWidth="1"/>
    <col min="2" max="2" width="36.7109375" style="43" customWidth="1"/>
    <col min="3" max="3" width="6" style="43" customWidth="1"/>
    <col min="4" max="4" width="6.28515625" style="43" customWidth="1"/>
    <col min="5" max="5" width="9.42578125" style="43" customWidth="1"/>
    <col min="6" max="6" width="11.140625" style="43" customWidth="1"/>
    <col min="7" max="256" width="8.85546875" style="43" customWidth="1"/>
    <col min="257" max="16384" width="8.85546875" style="44"/>
  </cols>
  <sheetData>
    <row r="1" spans="1:6" ht="8.4499999999999993" customHeight="1" x14ac:dyDescent="0.2">
      <c r="A1" s="116" t="s">
        <v>317</v>
      </c>
      <c r="B1" s="111"/>
      <c r="C1" s="111"/>
      <c r="D1" s="111"/>
      <c r="E1" s="111"/>
      <c r="F1" s="111"/>
    </row>
    <row r="2" spans="1:6" ht="8.4499999999999993" customHeight="1" x14ac:dyDescent="0.2">
      <c r="A2" s="111"/>
      <c r="B2" s="111"/>
      <c r="C2" s="111"/>
      <c r="D2" s="111"/>
      <c r="E2" s="111"/>
      <c r="F2" s="111"/>
    </row>
    <row r="3" spans="1:6" ht="12.95" customHeight="1" x14ac:dyDescent="0.2">
      <c r="A3" s="112"/>
      <c r="B3" s="112"/>
      <c r="C3" s="112"/>
      <c r="D3" s="112"/>
      <c r="E3" s="112"/>
      <c r="F3" s="112"/>
    </row>
    <row r="4" spans="1:6" ht="15" customHeight="1" x14ac:dyDescent="0.2">
      <c r="A4" s="47"/>
      <c r="B4" s="113" t="s">
        <v>316</v>
      </c>
      <c r="C4" s="114"/>
      <c r="D4" s="114"/>
      <c r="E4" s="114"/>
      <c r="F4" s="67">
        <f>SUM(F10:F22)</f>
        <v>0</v>
      </c>
    </row>
    <row r="5" spans="1:6" ht="12.95" customHeight="1" x14ac:dyDescent="0.2">
      <c r="A5" s="112"/>
      <c r="B5" s="112"/>
      <c r="C5" s="112"/>
      <c r="D5" s="112"/>
      <c r="E5" s="112"/>
      <c r="F5" s="112"/>
    </row>
    <row r="6" spans="1:6" ht="33" customHeight="1" x14ac:dyDescent="0.2">
      <c r="A6" s="53"/>
      <c r="B6" s="59" t="s">
        <v>315</v>
      </c>
      <c r="C6" s="55"/>
      <c r="D6" s="54"/>
      <c r="E6" s="56"/>
      <c r="F6" s="57"/>
    </row>
    <row r="7" spans="1:6" ht="12.95" customHeight="1" x14ac:dyDescent="0.2">
      <c r="A7" s="112"/>
      <c r="B7" s="112"/>
      <c r="C7" s="112"/>
      <c r="D7" s="112"/>
      <c r="E7" s="112"/>
      <c r="F7" s="112"/>
    </row>
    <row r="8" spans="1:6" ht="12.95" customHeight="1" x14ac:dyDescent="0.2">
      <c r="A8" s="68" t="s">
        <v>270</v>
      </c>
      <c r="B8" s="72" t="s">
        <v>271</v>
      </c>
      <c r="C8" s="69" t="s">
        <v>272</v>
      </c>
      <c r="D8" s="69" t="s">
        <v>273</v>
      </c>
      <c r="E8" s="69" t="s">
        <v>274</v>
      </c>
      <c r="F8" s="69" t="s">
        <v>275</v>
      </c>
    </row>
    <row r="9" spans="1:6" ht="12.95" customHeight="1" x14ac:dyDescent="0.2">
      <c r="A9" s="117"/>
      <c r="B9" s="117"/>
      <c r="C9" s="117"/>
      <c r="D9" s="117"/>
      <c r="E9" s="117"/>
      <c r="F9" s="117"/>
    </row>
    <row r="10" spans="1:6" ht="63" customHeight="1" x14ac:dyDescent="0.2">
      <c r="A10" s="58">
        <v>1</v>
      </c>
      <c r="B10" s="59" t="s">
        <v>314</v>
      </c>
      <c r="C10" s="60" t="s">
        <v>297</v>
      </c>
      <c r="D10" s="63">
        <v>1</v>
      </c>
      <c r="E10" s="56">
        <v>0</v>
      </c>
      <c r="F10" s="57">
        <f t="shared" ref="F10:F17" si="0">E10*D10</f>
        <v>0</v>
      </c>
    </row>
    <row r="11" spans="1:6" ht="31.5" x14ac:dyDescent="0.2">
      <c r="A11" s="58">
        <v>2</v>
      </c>
      <c r="B11" s="59" t="s">
        <v>313</v>
      </c>
      <c r="C11" s="60" t="s">
        <v>297</v>
      </c>
      <c r="D11" s="63">
        <v>16</v>
      </c>
      <c r="E11" s="56">
        <v>0</v>
      </c>
      <c r="F11" s="57">
        <f t="shared" si="0"/>
        <v>0</v>
      </c>
    </row>
    <row r="12" spans="1:6" ht="53.1" customHeight="1" x14ac:dyDescent="0.2">
      <c r="A12" s="58">
        <v>3</v>
      </c>
      <c r="B12" s="59" t="s">
        <v>312</v>
      </c>
      <c r="C12" s="60" t="s">
        <v>286</v>
      </c>
      <c r="D12" s="61">
        <v>364</v>
      </c>
      <c r="E12" s="56">
        <v>0</v>
      </c>
      <c r="F12" s="57">
        <f t="shared" si="0"/>
        <v>0</v>
      </c>
    </row>
    <row r="13" spans="1:6" ht="31.5" x14ac:dyDescent="0.2">
      <c r="A13" s="58">
        <v>4</v>
      </c>
      <c r="B13" s="59" t="s">
        <v>311</v>
      </c>
      <c r="C13" s="60" t="s">
        <v>286</v>
      </c>
      <c r="D13" s="63">
        <v>92</v>
      </c>
      <c r="E13" s="56">
        <v>0</v>
      </c>
      <c r="F13" s="57">
        <f t="shared" si="0"/>
        <v>0</v>
      </c>
    </row>
    <row r="14" spans="1:6" ht="210" x14ac:dyDescent="0.2">
      <c r="A14" s="58">
        <v>5</v>
      </c>
      <c r="B14" s="73" t="s">
        <v>310</v>
      </c>
      <c r="C14" s="60" t="s">
        <v>288</v>
      </c>
      <c r="D14" s="63">
        <v>8</v>
      </c>
      <c r="E14" s="56">
        <v>0</v>
      </c>
      <c r="F14" s="57">
        <f t="shared" si="0"/>
        <v>0</v>
      </c>
    </row>
    <row r="15" spans="1:6" ht="23.1" customHeight="1" x14ac:dyDescent="0.2">
      <c r="A15" s="58">
        <v>6</v>
      </c>
      <c r="B15" s="59" t="s">
        <v>300</v>
      </c>
      <c r="C15" s="60" t="s">
        <v>301</v>
      </c>
      <c r="D15" s="63">
        <v>4</v>
      </c>
      <c r="E15" s="56">
        <v>0</v>
      </c>
      <c r="F15" s="57">
        <f t="shared" si="0"/>
        <v>0</v>
      </c>
    </row>
    <row r="16" spans="1:6" ht="23.1" customHeight="1" x14ac:dyDescent="0.2">
      <c r="A16" s="58">
        <v>7</v>
      </c>
      <c r="B16" s="59" t="s">
        <v>302</v>
      </c>
      <c r="C16" s="60" t="s">
        <v>301</v>
      </c>
      <c r="D16" s="63">
        <v>4</v>
      </c>
      <c r="E16" s="56">
        <v>0</v>
      </c>
      <c r="F16" s="57">
        <f t="shared" si="0"/>
        <v>0</v>
      </c>
    </row>
    <row r="17" spans="1:6" ht="23.1" customHeight="1" x14ac:dyDescent="0.2">
      <c r="A17" s="58">
        <v>8</v>
      </c>
      <c r="B17" s="59" t="s">
        <v>303</v>
      </c>
      <c r="C17" s="60" t="s">
        <v>301</v>
      </c>
      <c r="D17" s="63">
        <v>4</v>
      </c>
      <c r="E17" s="56">
        <v>0</v>
      </c>
      <c r="F17" s="57">
        <f t="shared" si="0"/>
        <v>0</v>
      </c>
    </row>
    <row r="18" spans="1:6" ht="23.1" customHeight="1" x14ac:dyDescent="0.2">
      <c r="A18" s="58">
        <v>9</v>
      </c>
      <c r="B18" s="59" t="s">
        <v>309</v>
      </c>
      <c r="C18" s="60" t="s">
        <v>286</v>
      </c>
      <c r="D18" s="74">
        <v>180</v>
      </c>
      <c r="E18" s="56">
        <v>0</v>
      </c>
      <c r="F18" s="57">
        <f>D18*E18</f>
        <v>0</v>
      </c>
    </row>
    <row r="19" spans="1:6" ht="72.95" customHeight="1" x14ac:dyDescent="0.2">
      <c r="A19" s="58">
        <v>10</v>
      </c>
      <c r="B19" s="59" t="s">
        <v>308</v>
      </c>
      <c r="C19" s="60" t="s">
        <v>288</v>
      </c>
      <c r="D19" s="63">
        <v>6</v>
      </c>
      <c r="E19" s="56">
        <v>0</v>
      </c>
      <c r="F19" s="57">
        <f>E19*D19</f>
        <v>0</v>
      </c>
    </row>
    <row r="20" spans="1:6" ht="12.95" customHeight="1" x14ac:dyDescent="0.2">
      <c r="A20" s="115"/>
      <c r="B20" s="115"/>
      <c r="C20" s="115"/>
      <c r="D20" s="115"/>
      <c r="E20" s="115"/>
      <c r="F20" s="115"/>
    </row>
    <row r="21" spans="1:6" ht="33" customHeight="1" x14ac:dyDescent="0.2">
      <c r="A21" s="64" t="s">
        <v>304</v>
      </c>
      <c r="B21" s="73" t="s">
        <v>305</v>
      </c>
      <c r="C21" s="55"/>
      <c r="D21" s="65">
        <v>0.02</v>
      </c>
      <c r="E21" s="56">
        <f>SUM(F10:F19)</f>
        <v>0</v>
      </c>
      <c r="F21" s="57">
        <f>D21*E21</f>
        <v>0</v>
      </c>
    </row>
    <row r="22" spans="1:6" ht="23.1" customHeight="1" x14ac:dyDescent="0.2">
      <c r="A22" s="64" t="s">
        <v>306</v>
      </c>
      <c r="B22" s="73" t="s">
        <v>307</v>
      </c>
      <c r="C22" s="55"/>
      <c r="D22" s="65">
        <v>0.03</v>
      </c>
      <c r="E22" s="56">
        <f>SUM(F10:F19)</f>
        <v>0</v>
      </c>
      <c r="F22" s="57">
        <f>D22*E22</f>
        <v>0</v>
      </c>
    </row>
  </sheetData>
  <mergeCells count="7">
    <mergeCell ref="A20:F20"/>
    <mergeCell ref="A1:F2"/>
    <mergeCell ref="A3:F3"/>
    <mergeCell ref="A5:F5"/>
    <mergeCell ref="A7:F7"/>
    <mergeCell ref="A9:F9"/>
    <mergeCell ref="B4:E4"/>
  </mergeCells>
  <pageMargins left="0.78740157480314965" right="0.74803149606299213" top="0.74803149606299213" bottom="0.78740157480314965" header="0.51181102362204722" footer="0.51181102362204722"/>
  <pageSetup paperSize="9" orientation="portrait" r:id="rId1"/>
  <headerFooter>
    <oddHeader>&amp;RInvesticijsko vzdrževalna dela ceste LC 177 360 Kastelec-Socerb, št.30/19-1</oddHeader>
    <oddFooter>&amp;R&amp;K000000&amp;P od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Delovni listi</vt:lpstr>
      </vt:variant>
      <vt:variant>
        <vt:i4>6</vt:i4>
      </vt:variant>
      <vt:variant>
        <vt:lpstr>Imenovani obsegi</vt:lpstr>
      </vt:variant>
      <vt:variant>
        <vt:i4>2</vt:i4>
      </vt:variant>
    </vt:vector>
  </HeadingPairs>
  <TitlesOfParts>
    <vt:vector size="8" baseType="lpstr">
      <vt:lpstr>Spremni tekst</vt:lpstr>
      <vt:lpstr>Rekapitulacija</vt:lpstr>
      <vt:lpstr>Predracun_cesta</vt:lpstr>
      <vt:lpstr>JR_REKAPITULACIJA</vt:lpstr>
      <vt:lpstr>JR_CR KAB KAN</vt:lpstr>
      <vt:lpstr>JR_CR ELEKTROMONTAŽA</vt:lpstr>
      <vt:lpstr>Predracun_cesta!Področje_tiskanja</vt:lpstr>
      <vt:lpstr>'Spremni tekst'!Področje_tiskanja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Maja Tanko</dc:creator>
  <cp:lastModifiedBy>Maja Tanko</cp:lastModifiedBy>
  <cp:lastPrinted>2019-10-17T06:54:28Z</cp:lastPrinted>
  <dcterms:created xsi:type="dcterms:W3CDTF">2019-09-19T15:29:51Z</dcterms:created>
  <dcterms:modified xsi:type="dcterms:W3CDTF">2019-10-17T07:08:44Z</dcterms:modified>
</cp:coreProperties>
</file>