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zen.MOK\Desktop\DELOVNO PODROČJE\Investicijsko vzdrževanje\2021\NARAVNE NESREČE - pror. rezerva\Podajno lovilna ograja Babiči-Župančiči\IZVEDBA\"/>
    </mc:Choice>
  </mc:AlternateContent>
  <bookViews>
    <workbookView showHorizontalScroll="0" showVerticalScroll="0" xWindow="-120" yWindow="-120" windowWidth="38640" windowHeight="21390"/>
  </bookViews>
  <sheets>
    <sheet name="projektantski popis del" sheetId="20" r:id="rId1"/>
  </sheets>
  <definedNames>
    <definedName name="_xlnm.Print_Area" localSheetId="0">'projektantski popis del'!$A$1:$G$52</definedName>
    <definedName name="_xlnm.Print_Titles" localSheetId="0">'projektantski popis del'!$1:$5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0" l="1"/>
  <c r="G40" i="20"/>
  <c r="G39" i="20"/>
  <c r="G38" i="20"/>
  <c r="G37" i="20"/>
  <c r="G33" i="20"/>
  <c r="G32" i="20"/>
  <c r="G29" i="20"/>
  <c r="G28" i="20"/>
  <c r="G27" i="20"/>
  <c r="G22" i="20"/>
  <c r="G21" i="20"/>
  <c r="G19" i="20"/>
  <c r="G18" i="20"/>
  <c r="G16" i="20"/>
  <c r="G14" i="20"/>
  <c r="G13" i="20"/>
  <c r="G12" i="20"/>
  <c r="G10" i="20"/>
  <c r="A10" i="20"/>
  <c r="A12" i="20" s="1"/>
  <c r="A13" i="20" s="1"/>
  <c r="A14" i="20" s="1"/>
  <c r="A16" i="20" s="1"/>
  <c r="A18" i="20" s="1"/>
  <c r="A19" i="20" s="1"/>
  <c r="A21" i="20" s="1"/>
  <c r="A22" i="20" s="1"/>
  <c r="A27" i="20" s="1"/>
  <c r="A28" i="20" s="1"/>
  <c r="G41" i="20" l="1"/>
  <c r="G47" i="20" s="1"/>
  <c r="G34" i="20"/>
  <c r="G46" i="20" s="1"/>
  <c r="G23" i="20"/>
  <c r="G45" i="20" s="1"/>
  <c r="A29" i="20"/>
  <c r="A32" i="20"/>
  <c r="A33" i="20" s="1"/>
  <c r="A37" i="20" s="1"/>
  <c r="A38" i="20" s="1"/>
  <c r="A39" i="20" s="1"/>
  <c r="A40" i="20" s="1"/>
  <c r="G48" i="20" l="1"/>
  <c r="G49" i="20" s="1"/>
  <c r="G50" i="20"/>
  <c r="G51" i="20" s="1"/>
</calcChain>
</file>

<file path=xl/sharedStrings.xml><?xml version="1.0" encoding="utf-8"?>
<sst xmlns="http://schemas.openxmlformats.org/spreadsheetml/2006/main" count="84" uniqueCount="60">
  <si>
    <t>TUJE STORITVE SKUPAJ</t>
  </si>
  <si>
    <t>REKAPITULACIJA</t>
  </si>
  <si>
    <t>kos</t>
  </si>
  <si>
    <t>Preskusi, nadzor in tehnična dokumentacija</t>
  </si>
  <si>
    <t>TUJE STORITVE</t>
  </si>
  <si>
    <t>m3</t>
  </si>
  <si>
    <t>PREDDELA SKUPAJ</t>
  </si>
  <si>
    <t>Geodetska dela</t>
  </si>
  <si>
    <t>PREDDELA</t>
  </si>
  <si>
    <t>znesek EUR</t>
  </si>
  <si>
    <t>EM</t>
  </si>
  <si>
    <t>kol.</t>
  </si>
  <si>
    <t xml:space="preserve"> cena/enoto</t>
  </si>
  <si>
    <t>SKUPAJ Z DDV:</t>
  </si>
  <si>
    <t>SKUPAJ</t>
  </si>
  <si>
    <t>šifra</t>
  </si>
  <si>
    <t>Opis</t>
  </si>
  <si>
    <t>Zap. št</t>
  </si>
  <si>
    <t>ur</t>
  </si>
  <si>
    <t>m2</t>
  </si>
  <si>
    <t xml:space="preserve">DDV 22%: </t>
  </si>
  <si>
    <t>Čiščenje terena</t>
  </si>
  <si>
    <t>*OPOMBA</t>
  </si>
  <si>
    <t>Brežine</t>
  </si>
  <si>
    <t>NEPREDVIDENA DELA (10%)</t>
  </si>
  <si>
    <t>ZAVAROVALNA / SANACIJSKA DELA</t>
  </si>
  <si>
    <t>ZAVAROVALNA / SANACIJSKA DELA SKUPAJ</t>
  </si>
  <si>
    <t>I.</t>
  </si>
  <si>
    <t>II.</t>
  </si>
  <si>
    <t>III.</t>
  </si>
  <si>
    <t>IV.</t>
  </si>
  <si>
    <t>Odstranitev grmovja in dreves z debli premera do 10 cm ter vej na gosto porasli površini - ročno, skupaj z vsemi prenosi ter nakladanjem in odvozom na trajno deponijo - 10km, vključno s stroški deponiranja.</t>
  </si>
  <si>
    <t>Posek in odstranitev dreves s premerom debla 10-30 cm, skupaj z vsemi prenosi ter nakladanjem in odvozom na trajno deponijo - 10km, vključno s stroški deponiranja.</t>
  </si>
  <si>
    <t>Posek in odstranitev dreves s premerom 30-50 cm, skupaj z vsemi prenosi ter nakladanjem in odvozom na trajno deponijo - 10km, vključno s stroški deponiranja.</t>
  </si>
  <si>
    <t>Zakoličenje ukrepov in lokacij postavitve zaščitnih mrež na obcestnih brežinah.</t>
  </si>
  <si>
    <t>Geološki in geomehanski nadzor</t>
  </si>
  <si>
    <t>Projektantski nadzor</t>
  </si>
  <si>
    <t>m1</t>
  </si>
  <si>
    <t>Zakoličenje osi lovilnih ograj.</t>
  </si>
  <si>
    <t>Ostala preddela</t>
  </si>
  <si>
    <t>Izdelava dostopnih poti in delovnih platojev za dostop do lokacije podajno lovilnih sistemov in transport materiala.</t>
  </si>
  <si>
    <t>Izkopi</t>
  </si>
  <si>
    <t>Izravnava terena v trasi varovalnih ograj v mehki do trdi kamnini (strojno, ročno)</t>
  </si>
  <si>
    <t>Postavitev podajno lovilnih ograj</t>
  </si>
  <si>
    <r>
      <rPr>
        <i/>
        <sz val="9"/>
        <rFont val="Arial Narrow"/>
        <family val="2"/>
        <charset val="238"/>
      </rPr>
      <t xml:space="preserve">Vsi sistemi za zaščito pred padajočim kamenjem morajo biti preskušeni na vpliv padajočega kamenja v skladu z evropskim ocenjevalnim dokumentom ETAG 027.
Za izbrani varovalni sistem mora izvajalec razpolagati z dokazilom o preizkusu na projektirano obremenitev v naravni velikosti in imeti pridobljeno Evropsko tehnično oceno (ETA) in certifikat CE. Izvajalec mora upoštevati vsa navodila izbranega proizvajalca podajno lovilnega sistema glede vgrajevanja nosilcev, mreže, ojačitvenih in sidrnih vrvi, zavor in sidrišč.
Po končanju del mora predložiti navodila za vzdrževanje sistema in Izjavo o lastnostih za izbran sistem.
Vsi vgrajeni materiali morajo biti zaradi zagotavljanja ustrezne kakovosti opremljeni z Izjavo o lastnostih s certifikatom EN 10204 – 2.2 in izdelani v proizvodnji, ki je skladna z ISO9001.
</t>
    </r>
    <r>
      <rPr>
        <b/>
        <i/>
        <sz val="9"/>
        <rFont val="Arial Narrow"/>
        <family val="2"/>
        <charset val="238"/>
      </rPr>
      <t>Vsi vgrajeni sistemi morajo biti glede rezidualne višine uvrščeni v MEL kategorijo A.
Sistem mora omogočati izvedbo zapiranja vrzeli z mrežo enake kvalitete kot je uporabljena v samem sistemu, vključno z zavorami v kolikor je to potrebno.
Stacionaže podajno lovilnih sistemov predstavljajo okvirno lokacijo postavitve mrež in ne odražajo dejanske dolžine ukrepa.</t>
    </r>
    <r>
      <rPr>
        <b/>
        <sz val="9"/>
        <rFont val="Times New Roman"/>
        <family val="1"/>
        <charset val="238"/>
      </rPr>
      <t xml:space="preserve">
</t>
    </r>
  </si>
  <si>
    <t>PROJEKTANTSKI POPIS DEL</t>
  </si>
  <si>
    <t>Organizacija gradbišča. Skupaj s postavitvijo, demontažo in končnim odvozom vseh začasnih objektov.</t>
  </si>
  <si>
    <r>
      <rPr>
        <b/>
        <sz val="9"/>
        <rFont val="Arial Narrow"/>
        <family val="2"/>
        <charset val="238"/>
      </rPr>
      <t>PODAJNO LOVILNA OGRAJA
(sistem s sposobnostjo zaustavitve skal s kinetično energijo 2000 kJ)</t>
    </r>
    <r>
      <rPr>
        <sz val="9"/>
        <rFont val="Arial Narrow"/>
        <family val="2"/>
        <charset val="238"/>
      </rPr>
      <t xml:space="preserve">
Nabava, dovoz, ročni, strojni transport na lokacijo in montaža varovalne podajne lovilne ograje 2000kJ višine h = 5.0 m, kompletno s temeljenjem, temeljno ploščo, sidri (predvidene dolžine 3m, vključno s tekstilno nogavico v kolikor je potrebna), stebri,  jekleno mrežo visoke natezne trdnosti, pletenicami, ojačitvami in sidrnimi vrvmi, uvrtanimi v skalo. Izvedba zaključnih stebrov s stranskim in zalednim sidranjem (glej sheme, grafične priloge, tehnično poročilo).</t>
    </r>
  </si>
  <si>
    <r>
      <rPr>
        <b/>
        <sz val="9"/>
        <rFont val="Arial Narrow"/>
        <family val="2"/>
        <charset val="238"/>
      </rPr>
      <t>ZAPIRANJE VRZELI POD PODAJNO LOVILNO OGRAJO 2000kJ</t>
    </r>
    <r>
      <rPr>
        <sz val="9"/>
        <rFont val="Arial Narrow"/>
        <family val="2"/>
        <charset val="238"/>
      </rPr>
      <t xml:space="preserve">
Nabava, dovoz, ročni, strojni transport na lokacijo in montaža varovalne visoko natezne mreže za zapolnitev vrzeli/grape pod podajno lovilnimi ograjami, kompletno s temeljenjem, sidri, zavorami (če je potrebno),  jekleno mrežo visoke natezne trdnosti, pletenicami, ojačitvami in sidrnimi vrvmi. (izvedba zapiranja vrzeli z mrežo enake kvalitete kot je uporabljena v samem sistemu podajno lovilnih ograj).
</t>
    </r>
  </si>
  <si>
    <t>2 Izvedbeni načrt - Načrt varovanja pred padajočim kamenjem</t>
  </si>
  <si>
    <t>Varovanje ceste LC 177241 Babiči-Župančič pred padajočim kamenjem</t>
  </si>
  <si>
    <t>Zaščita brežin s sidranim sistemom nosilnih mrež in pasivnih sider.</t>
  </si>
  <si>
    <t>Vsi sistemi nosilnih mrež oziroma sistemi za aktivno stabilizacijo brežin morajo biti preskušeni na vpliv  v skladu z evropskim ocenjevalnim dokumentom EAD 23005-00-0106.
Za izbrani sistem nosilnih mrež mora izvajalec imeti pridobljeno Evropsko tehnično oceno (ETA) in certifikat CE in predložiti Izjavo o lastnostih  za vse bistvene zahteve sistema kot celote.
Izvajalec mora upoštevati vsa navodila izbranega proizvajalca sistema nosilnih mrež glede vgrajevanja mreže, sidrnih plošč, ojačitvenih in sidrnih vrvi in sidrišč.
Po končanju del mora predložiti navodila za vzdrževanje sistema in Izjavo o lastnostih za izbran sistem in vgrajene materiale.
Vsi vgrajeni materiali morajo biti zaradi zagotavljanja ustrezne kakovosti opremljeni z Izjavo o lastnostih s certifikatom EN 10204 – 2.2 in izdelani v proizvodnji, ki je skladna z ISO9001.</t>
  </si>
  <si>
    <t>Izdelava geodetskega posnetka, izvedbenega načta izvedenih del INID in Navodil za vzdrževanje.</t>
  </si>
  <si>
    <t>Izvedba izvlečnih testov sider (4 izvlečne teste) in poročila o preiskavi sider. Skupaj z dobavo in vgradnjo dve žrtvenih sider (1x jekleno palično sidro Φ28mm in dolžine 4m, 1x jekleno vrvno sidro Φ14,5mm in dolžine 4m).</t>
  </si>
  <si>
    <r>
      <rPr>
        <b/>
        <sz val="9"/>
        <rFont val="Arial Narrow"/>
        <family val="2"/>
        <charset val="238"/>
      </rPr>
      <t>SIDRAN SISTEM  NOSILNE VRVNE MREŽE (sistem aktivne stabilizacije brežin)</t>
    </r>
    <r>
      <rPr>
        <sz val="9"/>
        <rFont val="Arial Narrow"/>
        <family val="2"/>
        <charset val="238"/>
      </rPr>
      <t xml:space="preserve">
Nabava, dovoz, ročni, strojni transport na lokacijo in montaža sistema, kompletno z mrežo, sidri, pletenicami, sidrnimi ploščicami, ojačitvami in vrtanjem sidr. Tehnične specifikacije:
</t>
    </r>
    <r>
      <rPr>
        <b/>
        <sz val="9"/>
        <rFont val="Arial Narrow"/>
        <family val="2"/>
        <charset val="238"/>
      </rPr>
      <t xml:space="preserve">1. </t>
    </r>
    <r>
      <rPr>
        <sz val="9"/>
        <rFont val="Arial Narrow"/>
        <family val="2"/>
        <charset val="238"/>
      </rPr>
      <t>Visokonatezna nosilna vrvna mreža (iz jeklene vrvi (jeklenice) natezne trdnosti min. 1750N/mm2,  debelina vrvi min. 6,5 mm, vrv najmanj iz 3 žic) , okenca v sistemu dimenzij ali Di od 130 - 200mm, vzdolžna natezna trdnost mreže min.</t>
    </r>
    <r>
      <rPr>
        <b/>
        <sz val="9"/>
        <rFont val="Arial Narrow"/>
        <family val="2"/>
        <charset val="238"/>
      </rPr>
      <t xml:space="preserve"> 200 kN/m</t>
    </r>
    <r>
      <rPr>
        <sz val="9"/>
        <rFont val="Arial Narrow"/>
        <family val="2"/>
        <charset val="238"/>
      </rPr>
      <t xml:space="preserve">, nosilna odpornost sistema proti pritiskom v smeri sider min. </t>
    </r>
    <r>
      <rPr>
        <b/>
        <sz val="9"/>
        <rFont val="Arial Narrow"/>
        <family val="2"/>
        <charset val="238"/>
      </rPr>
      <t>230 kN</t>
    </r>
    <r>
      <rPr>
        <sz val="9"/>
        <rFont val="Arial Narrow"/>
        <family val="2"/>
        <charset val="238"/>
      </rPr>
      <t>, odpornost sistema na pretrganje na zgornji strani podložne plošče min.</t>
    </r>
    <r>
      <rPr>
        <b/>
        <sz val="9"/>
        <rFont val="Arial Narrow"/>
        <family val="2"/>
        <charset val="238"/>
      </rPr>
      <t>135 kN</t>
    </r>
    <r>
      <rPr>
        <sz val="9"/>
        <rFont val="Arial Narrow"/>
        <family val="2"/>
        <charset val="238"/>
      </rPr>
      <t xml:space="preserve"> in odpornost sistema proti nateznim silam v smeri padca brežine (vzporedno s pobočjem) min. </t>
    </r>
    <r>
      <rPr>
        <b/>
        <sz val="9"/>
        <rFont val="Arial Narrow"/>
        <family val="2"/>
        <charset val="238"/>
      </rPr>
      <t>50 kN</t>
    </r>
    <r>
      <rPr>
        <sz val="9"/>
        <rFont val="Arial Narrow"/>
        <family val="2"/>
        <charset val="238"/>
      </rPr>
      <t xml:space="preserve"> (Group 1),  maksimalni raztezek mreže je 10 % (Class B), pričakovana življenjska doba zaščite: 30 – 90 let (razred C3 skladno z EN ISO 12944-2) in pripadajoče sistemske podložne sidrne plošče skladno z izbranim sistemom mrež (vzdolžna upogibna nosilnost min. 2,5 kNm).
</t>
    </r>
    <r>
      <rPr>
        <b/>
        <sz val="9"/>
        <rFont val="Arial Narrow"/>
        <family val="2"/>
        <charset val="238"/>
      </rPr>
      <t xml:space="preserve">2. </t>
    </r>
    <r>
      <rPr>
        <sz val="9"/>
        <rFont val="Arial Narrow"/>
        <family val="2"/>
        <charset val="238"/>
      </rPr>
      <t xml:space="preserve">Sidranje sistema s trajnimi pasivnimi jeklenimi sidri Φ28mm dolžine 4.0m-6.0m, premer vrtine 90mm, injektiranje z injekcijsko maso (poraba cementa 25kg/m), zategovanje sider s silo 30-50kN, v rastru 3m x 3m (oziroma po navodilih proizvajalca) in zakoličba sider.                                    
</t>
    </r>
    <r>
      <rPr>
        <b/>
        <sz val="9"/>
        <rFont val="Arial Narrow"/>
        <family val="2"/>
        <charset val="238"/>
      </rPr>
      <t xml:space="preserve">3. </t>
    </r>
    <r>
      <rPr>
        <sz val="9"/>
        <rFont val="Arial Narrow"/>
        <family val="2"/>
        <charset val="238"/>
      </rPr>
      <t>Sekundarno šeskotno pocinkano pletivo z premerom žice večjim od 2,6mm, odprtina oken ali Di  dimenzije max. 60mm.</t>
    </r>
  </si>
  <si>
    <r>
      <rPr>
        <b/>
        <sz val="9"/>
        <rFont val="Arial Narrow"/>
        <family val="2"/>
        <charset val="238"/>
      </rPr>
      <t>SIDRAN SISTEM  NOSILNE VRVNE MREŽE  (sistem aktivne stabilizacije brežin za zaščito posameznih skalnih blokov) - SIDRANJE SISTEMA                                                                                                                                                                                                                            2.</t>
    </r>
    <r>
      <rPr>
        <sz val="9"/>
        <rFont val="Arial Narrow"/>
        <family val="2"/>
        <charset val="238"/>
      </rPr>
      <t xml:space="preserve"> Sidranje sistema s trajnimi pasivnimi jeklenimi paličnimi sidri Φ28mm dolžine 4.0m-6.0m, premer vrtine 90mm, injektiranje z injekcijsko maso (poraba cementa 20kg/m), zategovanje sider s silo 30-50kN (oziroma po navodilih proizvajalca) in zakoličba sider.  Poraba cca. 6-8 kos/blok.</t>
    </r>
  </si>
  <si>
    <r>
      <rPr>
        <b/>
        <sz val="9"/>
        <rFont val="Arial Narrow"/>
        <family val="2"/>
        <charset val="238"/>
      </rPr>
      <t>SIDRAN SISTEM  NOSILNE VRVNE MREŽE  (sistem aktivne stabilizacije brežin za zaščito posameznih skalnih blokov) - VISOKONATEZNA VRVNA MREŽA IN SPOJNI MATERIAL</t>
    </r>
    <r>
      <rPr>
        <sz val="9"/>
        <rFont val="Arial Narrow"/>
        <family val="2"/>
        <charset val="238"/>
      </rPr>
      <t xml:space="preserve">
Nabava, dovoz, ročni, strojni transport na lokacijo in montaža sistema, kompletno z mrežo, pletenicami, sidrnimi ploščicami, ojačitvami (sidra so vključena v ločeni postavki).                                                                                                                    Tehnične specifikacije:                                                                                                                                                                                                                                                                                                                                                                      </t>
    </r>
    <r>
      <rPr>
        <b/>
        <sz val="9"/>
        <rFont val="Arial Narrow"/>
        <family val="2"/>
        <charset val="238"/>
      </rPr>
      <t>1.</t>
    </r>
    <r>
      <rPr>
        <sz val="9"/>
        <rFont val="Arial Narrow"/>
        <family val="2"/>
        <charset val="238"/>
      </rPr>
      <t xml:space="preserve"> Visokonatezna nosilna vrvna mreža (iz jeklene vrvi natezne trdnosti min. 1750N/mm2,  debelina vrvi min. 6,5 mm, vrv najmanj iz 3 žic), okenca v sistemu dimenzij ali Di od 130 - 200mm, vzdolžna natezna trdnost mreže min. </t>
    </r>
    <r>
      <rPr>
        <b/>
        <sz val="9"/>
        <rFont val="Arial Narrow"/>
        <family val="2"/>
        <charset val="238"/>
      </rPr>
      <t>200 kN/m</t>
    </r>
    <r>
      <rPr>
        <sz val="9"/>
        <rFont val="Arial Narrow"/>
        <family val="2"/>
        <charset val="238"/>
      </rPr>
      <t xml:space="preserve">, nosilna odpornost sistema proti pritiskom v smeri sider min. </t>
    </r>
    <r>
      <rPr>
        <b/>
        <sz val="9"/>
        <rFont val="Arial Narrow"/>
        <family val="2"/>
        <charset val="238"/>
      </rPr>
      <t>230 kN</t>
    </r>
    <r>
      <rPr>
        <sz val="9"/>
        <rFont val="Arial Narrow"/>
        <family val="2"/>
        <charset val="238"/>
      </rPr>
      <t>, odpornost mreže na pretrganje na zgornji strani podložne plošče min.</t>
    </r>
    <r>
      <rPr>
        <b/>
        <sz val="9"/>
        <rFont val="Arial Narrow"/>
        <family val="2"/>
        <charset val="238"/>
      </rPr>
      <t xml:space="preserve"> 115 kN</t>
    </r>
    <r>
      <rPr>
        <sz val="9"/>
        <rFont val="Arial Narrow"/>
        <family val="2"/>
        <charset val="238"/>
      </rPr>
      <t xml:space="preserve">, odpornost mreže proti nateznim silam v smeri padca brežine (vzporedno s pobočjem) min. </t>
    </r>
    <r>
      <rPr>
        <b/>
        <sz val="9"/>
        <rFont val="Arial Narrow"/>
        <family val="2"/>
        <charset val="238"/>
      </rPr>
      <t>50 kN</t>
    </r>
    <r>
      <rPr>
        <sz val="9"/>
        <rFont val="Arial Narrow"/>
        <family val="2"/>
        <charset val="238"/>
      </rPr>
      <t xml:space="preserve"> (Group 1),  maksimalni raztezek mreže je 10 % (Class B), pričakovana življenjska doba zaščite: 30 – 90 let (razred C3 skladno z EN ISO 12944-2) in pripadajoče sistemske podložne sidrne plošče skladno z izbranim sistemom mrež (vzdolžna upogibna nosilnost min. 2,5 kNm), jeklenimi pletenicami Φ20mm in ojačitvami. Poraba cca. 35m2 -50 m2/blok.</t>
    </r>
  </si>
  <si>
    <t>Pregled, ročno škarpiranje in ročno čiščenje skalnega roba z odstranitvijo labilnih delov, ročno čiščenje kamnitega materiala (na začasnih objektih in višinsko delo) pred izvedbo mrež.</t>
  </si>
  <si>
    <t>Izkop mehke kamnine - 4. kategorije (strojno, ročno) skupaj z odvozom na trajno deponijo (temelji podajno lovilne ograje).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</si>
</sst>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S_I_T_-;\-* #,##0.00\ _S_I_T_-;_-* &quot;-&quot;??\ _S_I_T_-;_-@_-"/>
    <numFmt numFmtId="165" formatCode="_-* #,##0.00\ [$€-1]_-;\-* #,##0.00\ [$€-1]_-;_-* &quot;-&quot;??\ [$€-1]_-"/>
  </numFmts>
  <fonts count="25">
    <font>
      <sz val="11"/>
      <color theme="1"/>
      <name val="Calibri"/>
      <family val="2"/>
      <charset val="238"/>
      <scheme val="minor"/>
    </font>
    <font>
      <sz val="10"/>
      <name val="Arial"/>
      <family val="2"/>
      <charset val="238"/>
    </font>
    <font>
      <b/>
      <sz val="11"/>
      <color theme="1"/>
      <name val="Arial Narrow"/>
      <family val="2"/>
      <charset val="238"/>
    </font>
    <font>
      <sz val="11"/>
      <color theme="1"/>
      <name val="Arial Narrow"/>
      <family val="2"/>
      <charset val="238"/>
    </font>
    <font>
      <sz val="10"/>
      <name val="Arial Narrow"/>
      <family val="2"/>
      <charset val="238"/>
    </font>
    <font>
      <b/>
      <sz val="10"/>
      <name val="Arial Narrow"/>
      <family val="2"/>
      <charset val="238"/>
    </font>
    <font>
      <sz val="10"/>
      <name val="Arial"/>
      <family val="2"/>
    </font>
    <font>
      <b/>
      <sz val="12"/>
      <color indexed="63"/>
      <name val="Arial"/>
      <family val="2"/>
      <charset val="238"/>
    </font>
    <font>
      <sz val="7"/>
      <name val="Arial Narrow"/>
      <family val="2"/>
      <charset val="238"/>
    </font>
    <font>
      <b/>
      <sz val="10"/>
      <color theme="1"/>
      <name val="Arial Narrow"/>
      <family val="2"/>
      <charset val="238"/>
    </font>
    <font>
      <b/>
      <sz val="8"/>
      <name val="Arial Narrow"/>
      <family val="2"/>
      <charset val="238"/>
    </font>
    <font>
      <b/>
      <sz val="11"/>
      <name val="Arial"/>
      <family val="2"/>
      <charset val="238"/>
    </font>
    <font>
      <sz val="11"/>
      <name val="Arial Narrow"/>
      <family val="2"/>
      <charset val="238"/>
    </font>
    <font>
      <b/>
      <sz val="12"/>
      <name val="Arial Narrow"/>
      <family val="2"/>
      <charset val="238"/>
    </font>
    <font>
      <sz val="12"/>
      <name val="Arial Narrow"/>
      <family val="2"/>
      <charset val="238"/>
    </font>
    <font>
      <sz val="12"/>
      <name val="Times New Roman CE"/>
      <family val="1"/>
      <charset val="238"/>
    </font>
    <font>
      <b/>
      <sz val="9"/>
      <name val="Arial Narrow"/>
      <family val="2"/>
      <charset val="238"/>
    </font>
    <font>
      <sz val="9"/>
      <name val="Arial Narrow"/>
      <family val="2"/>
      <charset val="238"/>
    </font>
    <font>
      <b/>
      <i/>
      <sz val="9"/>
      <name val="Arial Narrow"/>
      <family val="2"/>
      <charset val="238"/>
    </font>
    <font>
      <i/>
      <sz val="9"/>
      <name val="Arial Narrow"/>
      <family val="2"/>
      <charset val="238"/>
    </font>
    <font>
      <sz val="11"/>
      <color theme="1"/>
      <name val="Calibri"/>
      <family val="2"/>
      <charset val="238"/>
      <scheme val="minor"/>
    </font>
    <font>
      <sz val="11"/>
      <color indexed="8"/>
      <name val="Calibri"/>
      <family val="2"/>
      <charset val="238"/>
    </font>
    <font>
      <sz val="10"/>
      <name val="Arial CE"/>
      <charset val="238"/>
    </font>
    <font>
      <i/>
      <sz val="10"/>
      <name val="SL Dutch"/>
    </font>
    <font>
      <b/>
      <sz val="9"/>
      <name val="Times New Roman"/>
      <family val="1"/>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219">
    <xf numFmtId="0" fontId="0" fillId="0" borderId="0"/>
    <xf numFmtId="164" fontId="1" fillId="0" borderId="0" applyFont="0" applyFill="0" applyBorder="0" applyAlignment="0" applyProtection="0"/>
    <xf numFmtId="0" fontId="1" fillId="0" borderId="0"/>
    <xf numFmtId="0" fontId="1" fillId="0" borderId="0" applyFont="0" applyBorder="0"/>
    <xf numFmtId="0" fontId="6" fillId="0" borderId="0"/>
    <xf numFmtId="0" fontId="1" fillId="0" borderId="0" applyFont="0" applyBorder="0"/>
    <xf numFmtId="0" fontId="15" fillId="0" borderId="0"/>
    <xf numFmtId="0" fontId="1" fillId="0" borderId="0"/>
    <xf numFmtId="165" fontId="22" fillId="0" borderId="0" applyFont="0" applyFill="0" applyBorder="0" applyAlignment="0" applyProtection="0"/>
    <xf numFmtId="39" fontId="6" fillId="0" borderId="10">
      <alignment horizontal="right" vertical="top" wrapText="1"/>
    </xf>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1" fillId="0" borderId="0"/>
    <xf numFmtId="0" fontId="1" fillId="0" borderId="0"/>
    <xf numFmtId="0" fontId="1"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1" fillId="0" borderId="0"/>
    <xf numFmtId="0" fontId="1" fillId="0" borderId="0" applyFont="0" applyBorder="0"/>
    <xf numFmtId="0" fontId="1" fillId="0" borderId="0" applyFont="0" applyBorder="0"/>
    <xf numFmtId="0" fontId="22" fillId="0" borderId="0"/>
    <xf numFmtId="0" fontId="22" fillId="0" borderId="0"/>
    <xf numFmtId="0" fontId="1" fillId="0" borderId="0"/>
    <xf numFmtId="0" fontId="22"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 fontId="23" fillId="0" borderId="0"/>
    <xf numFmtId="0" fontId="6" fillId="0" borderId="5">
      <alignment horizontal="left" vertical="top" wrapText="1"/>
    </xf>
    <xf numFmtId="164" fontId="1" fillId="0" borderId="0" applyFont="0" applyFill="0" applyBorder="0" applyAlignment="0" applyProtection="0"/>
    <xf numFmtId="164" fontId="22" fillId="0" borderId="0" applyFont="0" applyFill="0" applyBorder="0" applyAlignment="0" applyProtection="0"/>
  </cellStyleXfs>
  <cellXfs count="90">
    <xf numFmtId="0" fontId="0" fillId="0" borderId="0" xfId="0"/>
    <xf numFmtId="0" fontId="3" fillId="0" borderId="0" xfId="0" applyFont="1" applyAlignment="1">
      <alignment vertical="top"/>
    </xf>
    <xf numFmtId="0" fontId="4" fillId="0" borderId="0" xfId="2" applyFont="1" applyAlignment="1">
      <alignment vertical="top"/>
    </xf>
    <xf numFmtId="4" fontId="4" fillId="0" borderId="0" xfId="2" applyNumberFormat="1" applyFont="1" applyAlignment="1">
      <alignment vertical="top"/>
    </xf>
    <xf numFmtId="0" fontId="2" fillId="0" borderId="0" xfId="0" applyFont="1" applyAlignment="1">
      <alignment vertical="top" wrapText="1"/>
    </xf>
    <xf numFmtId="0" fontId="7" fillId="0" borderId="0" xfId="4" applyFont="1" applyAlignment="1">
      <alignment vertical="top"/>
    </xf>
    <xf numFmtId="0" fontId="8" fillId="0" borderId="0" xfId="4" applyFont="1" applyAlignment="1">
      <alignment vertical="top"/>
    </xf>
    <xf numFmtId="4" fontId="5" fillId="0" borderId="0" xfId="2" applyNumberFormat="1" applyFont="1" applyAlignment="1">
      <alignment horizontal="right" vertical="top"/>
    </xf>
    <xf numFmtId="0" fontId="9" fillId="0" borderId="0" xfId="0" applyFont="1" applyAlignment="1">
      <alignment horizontal="right" vertical="top"/>
    </xf>
    <xf numFmtId="0" fontId="4" fillId="2" borderId="3" xfId="2" applyFont="1" applyFill="1" applyBorder="1" applyAlignment="1">
      <alignment vertical="top"/>
    </xf>
    <xf numFmtId="4" fontId="4" fillId="2" borderId="2" xfId="2" applyNumberFormat="1" applyFont="1" applyFill="1" applyBorder="1" applyAlignment="1">
      <alignment vertical="top"/>
    </xf>
    <xf numFmtId="4" fontId="4" fillId="2" borderId="3" xfId="2" applyNumberFormat="1" applyFont="1" applyFill="1" applyBorder="1" applyAlignment="1">
      <alignment vertical="top" wrapText="1"/>
    </xf>
    <xf numFmtId="4" fontId="4" fillId="2" borderId="3" xfId="2" applyNumberFormat="1" applyFont="1" applyFill="1" applyBorder="1" applyAlignment="1">
      <alignment horizontal="right" vertical="top" wrapText="1"/>
    </xf>
    <xf numFmtId="0" fontId="4" fillId="0" borderId="5" xfId="2" applyFont="1" applyBorder="1" applyAlignment="1">
      <alignment vertical="top"/>
    </xf>
    <xf numFmtId="4" fontId="4" fillId="0" borderId="6" xfId="2" applyNumberFormat="1" applyFont="1" applyBorder="1" applyAlignment="1">
      <alignment vertical="top"/>
    </xf>
    <xf numFmtId="0" fontId="10" fillId="3" borderId="1" xfId="2" applyFont="1" applyFill="1" applyBorder="1" applyAlignment="1">
      <alignment vertical="top"/>
    </xf>
    <xf numFmtId="4" fontId="10" fillId="3" borderId="1" xfId="2" applyNumberFormat="1" applyFont="1" applyFill="1" applyBorder="1" applyAlignment="1">
      <alignment vertical="top" wrapText="1"/>
    </xf>
    <xf numFmtId="0" fontId="10" fillId="3" borderId="0" xfId="2" applyFont="1" applyFill="1" applyAlignment="1">
      <alignment vertical="top"/>
    </xf>
    <xf numFmtId="0" fontId="4" fillId="0" borderId="0" xfId="2" applyFont="1" applyAlignment="1">
      <alignment horizontal="right" vertical="top"/>
    </xf>
    <xf numFmtId="0" fontId="3" fillId="0" borderId="0" xfId="0" applyFont="1" applyAlignment="1">
      <alignment horizontal="right" vertical="top"/>
    </xf>
    <xf numFmtId="4" fontId="10" fillId="3" borderId="1" xfId="2" applyNumberFormat="1" applyFont="1" applyFill="1" applyBorder="1" applyAlignment="1">
      <alignment horizontal="right" vertical="top" wrapText="1"/>
    </xf>
    <xf numFmtId="0" fontId="4" fillId="2" borderId="3" xfId="2" applyFont="1" applyFill="1" applyBorder="1" applyAlignment="1">
      <alignment horizontal="right" vertical="top" wrapText="1"/>
    </xf>
    <xf numFmtId="4" fontId="4" fillId="0" borderId="0" xfId="2" applyNumberFormat="1" applyFont="1" applyAlignment="1">
      <alignment horizontal="right" vertical="top"/>
    </xf>
    <xf numFmtId="4" fontId="11" fillId="0" borderId="0" xfId="5" applyNumberFormat="1" applyFont="1" applyAlignment="1">
      <alignment horizontal="right" vertical="top"/>
    </xf>
    <xf numFmtId="0" fontId="12" fillId="0" borderId="0" xfId="2" applyFont="1" applyAlignment="1">
      <alignment vertical="top"/>
    </xf>
    <xf numFmtId="0" fontId="14" fillId="0" borderId="0" xfId="2" applyFont="1" applyAlignment="1">
      <alignment vertical="top"/>
    </xf>
    <xf numFmtId="0" fontId="12" fillId="0" borderId="3" xfId="2" applyFont="1" applyBorder="1" applyAlignment="1">
      <alignment vertical="top"/>
    </xf>
    <xf numFmtId="0" fontId="12" fillId="0" borderId="3" xfId="2" applyFont="1" applyBorder="1" applyAlignment="1">
      <alignment vertical="top" wrapText="1"/>
    </xf>
    <xf numFmtId="0" fontId="12" fillId="0" borderId="3" xfId="2" applyFont="1" applyBorder="1" applyAlignment="1">
      <alignment horizontal="right" vertical="top" wrapText="1"/>
    </xf>
    <xf numFmtId="4" fontId="12" fillId="0" borderId="2" xfId="2" applyNumberFormat="1" applyFont="1" applyBorder="1" applyAlignment="1">
      <alignment vertical="top"/>
    </xf>
    <xf numFmtId="0" fontId="13" fillId="2" borderId="4" xfId="2" applyFont="1" applyFill="1" applyBorder="1" applyAlignment="1">
      <alignment vertical="top"/>
    </xf>
    <xf numFmtId="4" fontId="12" fillId="3" borderId="9" xfId="2" applyNumberFormat="1" applyFont="1" applyFill="1" applyBorder="1" applyAlignment="1">
      <alignment vertical="top"/>
    </xf>
    <xf numFmtId="4" fontId="12" fillId="3" borderId="2" xfId="2" applyNumberFormat="1" applyFont="1" applyFill="1" applyBorder="1" applyAlignment="1">
      <alignment vertical="top"/>
    </xf>
    <xf numFmtId="4" fontId="13" fillId="2" borderId="2" xfId="2" applyNumberFormat="1" applyFont="1" applyFill="1" applyBorder="1" applyAlignment="1">
      <alignment vertical="top"/>
    </xf>
    <xf numFmtId="0" fontId="17" fillId="2" borderId="3" xfId="2" applyFont="1" applyFill="1" applyBorder="1" applyAlignment="1">
      <alignment vertical="top"/>
    </xf>
    <xf numFmtId="0" fontId="17" fillId="2" borderId="3" xfId="2" applyFont="1" applyFill="1" applyBorder="1" applyAlignment="1">
      <alignment horizontal="right" vertical="top"/>
    </xf>
    <xf numFmtId="4" fontId="17" fillId="2" borderId="3" xfId="2" applyNumberFormat="1" applyFont="1" applyFill="1" applyBorder="1" applyAlignment="1">
      <alignment vertical="top"/>
    </xf>
    <xf numFmtId="4" fontId="17" fillId="2" borderId="3" xfId="2" applyNumberFormat="1" applyFont="1" applyFill="1" applyBorder="1" applyAlignment="1">
      <alignment horizontal="right" vertical="top"/>
    </xf>
    <xf numFmtId="4" fontId="17" fillId="2" borderId="2" xfId="2" applyNumberFormat="1" applyFont="1" applyFill="1" applyBorder="1" applyAlignment="1">
      <alignment vertical="top"/>
    </xf>
    <xf numFmtId="0" fontId="17" fillId="0" borderId="0" xfId="2" applyFont="1" applyAlignment="1">
      <alignment vertical="top"/>
    </xf>
    <xf numFmtId="0" fontId="17" fillId="3" borderId="4" xfId="2" applyFont="1" applyFill="1" applyBorder="1" applyAlignment="1">
      <alignment vertical="top"/>
    </xf>
    <xf numFmtId="0" fontId="17" fillId="3" borderId="3" xfId="2" applyFont="1" applyFill="1" applyBorder="1" applyAlignment="1">
      <alignment vertical="top"/>
    </xf>
    <xf numFmtId="0" fontId="17" fillId="3" borderId="3" xfId="2" applyFont="1" applyFill="1" applyBorder="1" applyAlignment="1">
      <alignment horizontal="right" vertical="top"/>
    </xf>
    <xf numFmtId="4" fontId="17" fillId="3" borderId="3" xfId="2" applyNumberFormat="1" applyFont="1" applyFill="1" applyBorder="1" applyAlignment="1">
      <alignment vertical="top"/>
    </xf>
    <xf numFmtId="4" fontId="17" fillId="3" borderId="3" xfId="2" applyNumberFormat="1" applyFont="1" applyFill="1" applyBorder="1" applyAlignment="1">
      <alignment horizontal="right" vertical="top"/>
    </xf>
    <xf numFmtId="4" fontId="17" fillId="3" borderId="2" xfId="2" applyNumberFormat="1" applyFont="1" applyFill="1" applyBorder="1" applyAlignment="1">
      <alignment vertical="top"/>
    </xf>
    <xf numFmtId="0" fontId="17" fillId="3" borderId="0" xfId="2" applyFont="1" applyFill="1" applyAlignment="1">
      <alignment vertical="top"/>
    </xf>
    <xf numFmtId="0" fontId="17" fillId="0" borderId="4" xfId="2" applyFont="1" applyBorder="1" applyAlignment="1">
      <alignment vertical="top"/>
    </xf>
    <xf numFmtId="0" fontId="17" fillId="0" borderId="3" xfId="2" applyFont="1" applyBorder="1" applyAlignment="1">
      <alignment vertical="top"/>
    </xf>
    <xf numFmtId="0" fontId="17" fillId="0" borderId="3" xfId="2" applyFont="1" applyBorder="1" applyAlignment="1">
      <alignment vertical="top" wrapText="1"/>
    </xf>
    <xf numFmtId="0" fontId="17" fillId="0" borderId="3" xfId="2" applyFont="1" applyBorder="1" applyAlignment="1">
      <alignment horizontal="right" vertical="top"/>
    </xf>
    <xf numFmtId="4" fontId="17" fillId="0" borderId="3" xfId="2" applyNumberFormat="1" applyFont="1" applyBorder="1" applyAlignment="1">
      <alignment vertical="top"/>
    </xf>
    <xf numFmtId="4" fontId="17" fillId="0" borderId="3" xfId="2" applyNumberFormat="1" applyFont="1" applyBorder="1" applyAlignment="1">
      <alignment horizontal="right" vertical="top"/>
    </xf>
    <xf numFmtId="4" fontId="17" fillId="0" borderId="2" xfId="2" applyNumberFormat="1" applyFont="1" applyBorder="1" applyAlignment="1">
      <alignment vertical="top"/>
    </xf>
    <xf numFmtId="0" fontId="17" fillId="0" borderId="0" xfId="2" applyFont="1" applyAlignment="1">
      <alignment vertical="top" wrapText="1"/>
    </xf>
    <xf numFmtId="0" fontId="18" fillId="0" borderId="3" xfId="2" applyFont="1" applyBorder="1" applyAlignment="1">
      <alignment vertical="top"/>
    </xf>
    <xf numFmtId="0" fontId="16" fillId="0" borderId="3" xfId="2" applyFont="1" applyBorder="1" applyAlignment="1">
      <alignment vertical="top" wrapText="1"/>
    </xf>
    <xf numFmtId="0" fontId="16" fillId="2" borderId="4" xfId="2" applyFont="1" applyFill="1" applyBorder="1" applyAlignment="1">
      <alignment horizontal="center" vertical="top"/>
    </xf>
    <xf numFmtId="0" fontId="12" fillId="0" borderId="4" xfId="2" applyFont="1" applyBorder="1" applyAlignment="1">
      <alignment horizontal="center" vertical="top"/>
    </xf>
    <xf numFmtId="0" fontId="4" fillId="0" borderId="0" xfId="2" applyFont="1" applyAlignment="1">
      <alignment vertical="top" wrapText="1" shrinkToFit="1"/>
    </xf>
    <xf numFmtId="0" fontId="2" fillId="0" borderId="0" xfId="0" applyFont="1" applyAlignment="1">
      <alignment vertical="top" wrapText="1" shrinkToFit="1"/>
    </xf>
    <xf numFmtId="0" fontId="10" fillId="3" borderId="1" xfId="2" applyFont="1" applyFill="1" applyBorder="1" applyAlignment="1">
      <alignment vertical="top" wrapText="1" shrinkToFit="1"/>
    </xf>
    <xf numFmtId="0" fontId="16" fillId="2" borderId="3" xfId="2" applyFont="1" applyFill="1" applyBorder="1" applyAlignment="1">
      <alignment vertical="top" wrapText="1" shrinkToFit="1"/>
    </xf>
    <xf numFmtId="0" fontId="17" fillId="3" borderId="3" xfId="2" applyFont="1" applyFill="1" applyBorder="1" applyAlignment="1">
      <alignment vertical="top" wrapText="1" shrinkToFit="1"/>
    </xf>
    <xf numFmtId="0" fontId="17" fillId="0" borderId="3" xfId="2" applyFont="1" applyBorder="1" applyAlignment="1">
      <alignment vertical="top" wrapText="1" shrinkToFit="1"/>
    </xf>
    <xf numFmtId="0" fontId="16" fillId="3" borderId="3" xfId="2" applyFont="1" applyFill="1" applyBorder="1" applyAlignment="1">
      <alignment vertical="top" wrapText="1" shrinkToFit="1"/>
    </xf>
    <xf numFmtId="0" fontId="5" fillId="0" borderId="0" xfId="2" applyFont="1" applyAlignment="1">
      <alignment vertical="top" wrapText="1" shrinkToFit="1"/>
    </xf>
    <xf numFmtId="0" fontId="4" fillId="2" borderId="3" xfId="2" applyFont="1" applyFill="1" applyBorder="1" applyAlignment="1">
      <alignment vertical="top" wrapText="1" shrinkToFit="1"/>
    </xf>
    <xf numFmtId="0" fontId="12" fillId="0" borderId="3" xfId="2" applyFont="1" applyBorder="1" applyAlignment="1">
      <alignment vertical="top" wrapText="1" shrinkToFit="1"/>
    </xf>
    <xf numFmtId="0" fontId="10" fillId="0" borderId="0" xfId="2" applyFont="1" applyAlignment="1">
      <alignment vertical="top"/>
    </xf>
    <xf numFmtId="0" fontId="17" fillId="0" borderId="4" xfId="2" applyFont="1" applyBorder="1" applyAlignment="1">
      <alignment vertical="top" wrapText="1" shrinkToFit="1"/>
    </xf>
    <xf numFmtId="0" fontId="10" fillId="0" borderId="4" xfId="2" applyFont="1" applyBorder="1" applyAlignment="1">
      <alignment vertical="top"/>
    </xf>
    <xf numFmtId="4" fontId="10" fillId="0" borderId="3" xfId="2" applyNumberFormat="1" applyFont="1" applyBorder="1" applyAlignment="1">
      <alignment horizontal="right" vertical="top" wrapText="1"/>
    </xf>
    <xf numFmtId="4" fontId="10" fillId="0" borderId="3" xfId="2" applyNumberFormat="1" applyFont="1" applyBorder="1" applyAlignment="1">
      <alignment vertical="top" wrapText="1"/>
    </xf>
    <xf numFmtId="4" fontId="10" fillId="0" borderId="2" xfId="2" applyNumberFormat="1" applyFont="1" applyBorder="1" applyAlignment="1">
      <alignment vertical="top" wrapText="1"/>
    </xf>
    <xf numFmtId="0" fontId="19" fillId="0" borderId="3" xfId="2" applyFont="1" applyBorder="1" applyAlignment="1">
      <alignment vertical="top" wrapText="1" shrinkToFit="1"/>
    </xf>
    <xf numFmtId="4" fontId="17" fillId="0" borderId="0" xfId="2" applyNumberFormat="1" applyFont="1" applyAlignment="1">
      <alignment vertical="top"/>
    </xf>
    <xf numFmtId="0" fontId="9" fillId="0" borderId="0" xfId="0" applyFont="1" applyAlignment="1">
      <alignment vertical="top"/>
    </xf>
    <xf numFmtId="4" fontId="17" fillId="0" borderId="3" xfId="2" applyNumberFormat="1" applyFont="1" applyFill="1" applyBorder="1" applyAlignment="1">
      <alignment horizontal="right" vertical="top"/>
    </xf>
    <xf numFmtId="0" fontId="17" fillId="0" borderId="11" xfId="2" applyFont="1" applyBorder="1" applyAlignment="1">
      <alignment horizontal="left" vertical="top" wrapText="1" shrinkToFit="1"/>
    </xf>
    <xf numFmtId="0" fontId="17" fillId="0" borderId="11" xfId="2" applyFont="1" applyBorder="1" applyAlignment="1">
      <alignment horizontal="right" vertical="top" wrapText="1" shrinkToFit="1"/>
    </xf>
    <xf numFmtId="4" fontId="17" fillId="0" borderId="11" xfId="2" applyNumberFormat="1" applyFont="1" applyBorder="1" applyAlignment="1">
      <alignment vertical="top" wrapText="1" shrinkToFit="1"/>
    </xf>
    <xf numFmtId="4" fontId="17" fillId="0" borderId="11" xfId="2" applyNumberFormat="1" applyFont="1" applyBorder="1" applyAlignment="1">
      <alignment horizontal="right" vertical="top" wrapText="1" shrinkToFit="1"/>
    </xf>
    <xf numFmtId="4" fontId="17" fillId="0" borderId="12" xfId="2" applyNumberFormat="1" applyFont="1" applyBorder="1" applyAlignment="1">
      <alignment vertical="top" wrapText="1" shrinkToFit="1"/>
    </xf>
    <xf numFmtId="0" fontId="12" fillId="3" borderId="7" xfId="2" applyFont="1" applyFill="1" applyBorder="1" applyAlignment="1">
      <alignment horizontal="left" vertical="top" wrapText="1"/>
    </xf>
    <xf numFmtId="0" fontId="12" fillId="3" borderId="8" xfId="2" applyFont="1" applyFill="1" applyBorder="1" applyAlignment="1">
      <alignment horizontal="left" vertical="top" wrapText="1"/>
    </xf>
    <xf numFmtId="0" fontId="12" fillId="3" borderId="4" xfId="2" applyFont="1" applyFill="1" applyBorder="1" applyAlignment="1">
      <alignment horizontal="left" vertical="top" wrapText="1"/>
    </xf>
    <xf numFmtId="0" fontId="12" fillId="3" borderId="3" xfId="2" applyFont="1" applyFill="1" applyBorder="1" applyAlignment="1">
      <alignment horizontal="left" vertical="top" wrapText="1"/>
    </xf>
    <xf numFmtId="0" fontId="13" fillId="2" borderId="4" xfId="2" applyFont="1" applyFill="1" applyBorder="1" applyAlignment="1">
      <alignment horizontal="left" vertical="top" wrapText="1"/>
    </xf>
    <xf numFmtId="0" fontId="13" fillId="2" borderId="3" xfId="2" applyFont="1" applyFill="1" applyBorder="1" applyAlignment="1">
      <alignment horizontal="left" vertical="top" wrapText="1"/>
    </xf>
  </cellXfs>
  <cellStyles count="219">
    <cellStyle name="Comma 2" xfId="1"/>
    <cellStyle name="Euro" xfId="8"/>
    <cellStyle name="Keš" xfId="9"/>
    <cellStyle name="Navadno 10" xfId="10"/>
    <cellStyle name="Navadno 10 2" xfId="11"/>
    <cellStyle name="Navadno 10 2 2" xfId="12"/>
    <cellStyle name="Navadno 10 2 2 2" xfId="13"/>
    <cellStyle name="Navadno 10 2 2 2 2" xfId="14"/>
    <cellStyle name="Navadno 10 2 2 2_3b.OBJEKTI-PS1" xfId="15"/>
    <cellStyle name="Navadno 10 2 2 3" xfId="16"/>
    <cellStyle name="Navadno 10 2 2 3 2" xfId="17"/>
    <cellStyle name="Navadno 10 2 2 4" xfId="18"/>
    <cellStyle name="Navadno 10 2 2_2a.OBJEKTI-Preddela" xfId="19"/>
    <cellStyle name="Navadno 10 2 3" xfId="20"/>
    <cellStyle name="Navadno 10 2 3 2" xfId="21"/>
    <cellStyle name="Navadno 10 2 3 2 2" xfId="22"/>
    <cellStyle name="Navadno 10 2 3 3" xfId="23"/>
    <cellStyle name="Navadno 10 2 3_3b.OBJEKTI-PS1" xfId="24"/>
    <cellStyle name="Navadno 10 2 4" xfId="25"/>
    <cellStyle name="Navadno 10 2 4 2" xfId="26"/>
    <cellStyle name="Navadno 10 2 5" xfId="27"/>
    <cellStyle name="Navadno 10 2_2a.OBJEKTI-Preddela" xfId="28"/>
    <cellStyle name="Navadno 10 3" xfId="29"/>
    <cellStyle name="Navadno 10 3 2" xfId="30"/>
    <cellStyle name="Navadno 10 3 2 2" xfId="31"/>
    <cellStyle name="Navadno 10 3 2 2 2" xfId="32"/>
    <cellStyle name="Navadno 10 3 2 2_3b.OBJEKTI-PS1" xfId="33"/>
    <cellStyle name="Navadno 10 3 2 3" xfId="34"/>
    <cellStyle name="Navadno 10 3 2 3 2" xfId="35"/>
    <cellStyle name="Navadno 10 3 2 4" xfId="36"/>
    <cellStyle name="Navadno 10 3 2_2a.OBJEKTI-Preddela" xfId="37"/>
    <cellStyle name="Navadno 10 3 3" xfId="38"/>
    <cellStyle name="Navadno 10 3 3 2" xfId="39"/>
    <cellStyle name="Navadno 10 3 3 2 2" xfId="40"/>
    <cellStyle name="Navadno 10 3 3 3" xfId="41"/>
    <cellStyle name="Navadno 10 3 3_3b.OBJEKTI-PS1" xfId="42"/>
    <cellStyle name="Navadno 10 3 4" xfId="43"/>
    <cellStyle name="Navadno 10 3 4 2" xfId="44"/>
    <cellStyle name="Navadno 10 3 5" xfId="45"/>
    <cellStyle name="Navadno 10 3_2a.OBJEKTI-Preddela" xfId="46"/>
    <cellStyle name="Navadno 10 4" xfId="47"/>
    <cellStyle name="Navadno 10 4 2" xfId="48"/>
    <cellStyle name="Navadno 10 4 2 2" xfId="49"/>
    <cellStyle name="Navadno 10 4 2 2 2" xfId="50"/>
    <cellStyle name="Navadno 10 4 2 2_3b.OBJEKTI-PS1" xfId="51"/>
    <cellStyle name="Navadno 10 4 2 3" xfId="52"/>
    <cellStyle name="Navadno 10 4 2 3 2" xfId="53"/>
    <cellStyle name="Navadno 10 4 2 4" xfId="54"/>
    <cellStyle name="Navadno 10 4 2_2a.OBJEKTI-Preddela" xfId="55"/>
    <cellStyle name="Navadno 10 4 3" xfId="56"/>
    <cellStyle name="Navadno 10 4 3 2" xfId="57"/>
    <cellStyle name="Navadno 10 4 3 2 2" xfId="58"/>
    <cellStyle name="Navadno 10 4 3 3" xfId="59"/>
    <cellStyle name="Navadno 10 4 3_3b.OBJEKTI-PS1" xfId="60"/>
    <cellStyle name="Navadno 10 4 4" xfId="61"/>
    <cellStyle name="Navadno 10 4 4 2" xfId="62"/>
    <cellStyle name="Navadno 10 4 5" xfId="63"/>
    <cellStyle name="Navadno 10 4_2a.OBJEKTI-Preddela" xfId="64"/>
    <cellStyle name="Navadno 10 5" xfId="65"/>
    <cellStyle name="Navadno 10 5 2" xfId="66"/>
    <cellStyle name="Navadno 10 5 2 2" xfId="67"/>
    <cellStyle name="Navadno 10 5 2 2 2" xfId="68"/>
    <cellStyle name="Navadno 10 5 2 2_3b.OBJEKTI-PS1" xfId="69"/>
    <cellStyle name="Navadno 10 5 2 3" xfId="70"/>
    <cellStyle name="Navadno 10 5 2 3 2" xfId="71"/>
    <cellStyle name="Navadno 10 5 2 4" xfId="72"/>
    <cellStyle name="Navadno 10 5 2_2a.OBJEKTI-Preddela" xfId="73"/>
    <cellStyle name="Navadno 10 5 3" xfId="74"/>
    <cellStyle name="Navadno 10 5 3 2" xfId="75"/>
    <cellStyle name="Navadno 10 5 3 2 2" xfId="76"/>
    <cellStyle name="Navadno 10 5 3 3" xfId="77"/>
    <cellStyle name="Navadno 10 5 3_3b.OBJEKTI-PS1" xfId="78"/>
    <cellStyle name="Navadno 10 5 4" xfId="79"/>
    <cellStyle name="Navadno 10 5 4 2" xfId="80"/>
    <cellStyle name="Navadno 10 5 5" xfId="81"/>
    <cellStyle name="Navadno 10 5_2a.OBJEKTI-Preddela" xfId="82"/>
    <cellStyle name="Navadno 10 6" xfId="83"/>
    <cellStyle name="Navadno 10 6 2" xfId="84"/>
    <cellStyle name="Navadno 10 6 2 2" xfId="85"/>
    <cellStyle name="Navadno 10 6 2_3b.OBJEKTI-PS1" xfId="86"/>
    <cellStyle name="Navadno 10 6 3" xfId="87"/>
    <cellStyle name="Navadno 10 6 3 2" xfId="88"/>
    <cellStyle name="Navadno 10 6 4" xfId="89"/>
    <cellStyle name="Navadno 10 6_2a.OBJEKTI-Preddela" xfId="90"/>
    <cellStyle name="Navadno 10 7" xfId="91"/>
    <cellStyle name="Navadno 10 7 2" xfId="92"/>
    <cellStyle name="Navadno 10 7 2 2" xfId="93"/>
    <cellStyle name="Navadno 10 7 3" xfId="94"/>
    <cellStyle name="Navadno 10 7_3b.OBJEKTI-PS1" xfId="95"/>
    <cellStyle name="Navadno 10 8" xfId="96"/>
    <cellStyle name="Navadno 10 8 2" xfId="97"/>
    <cellStyle name="Navadno 10 9" xfId="98"/>
    <cellStyle name="Navadno 10_2a.OBJEKTI-Preddela" xfId="99"/>
    <cellStyle name="Navadno 11" xfId="100"/>
    <cellStyle name="Navadno 12" xfId="101"/>
    <cellStyle name="Navadno 2" xfId="4"/>
    <cellStyle name="Navadno 2 2" xfId="102"/>
    <cellStyle name="Navadno 3" xfId="103"/>
    <cellStyle name="Navadno 3 10" xfId="104"/>
    <cellStyle name="Navadno 3 2" xfId="105"/>
    <cellStyle name="Navadno 3 3" xfId="106"/>
    <cellStyle name="Navadno 3 3 2" xfId="107"/>
    <cellStyle name="Navadno 3 3 2 2" xfId="108"/>
    <cellStyle name="Navadno 3 3 2 2 2" xfId="109"/>
    <cellStyle name="Navadno 3 3 2 2_3b.OBJEKTI-PS1" xfId="110"/>
    <cellStyle name="Navadno 3 3 2 3" xfId="111"/>
    <cellStyle name="Navadno 3 3 2 3 2" xfId="112"/>
    <cellStyle name="Navadno 3 3 2 4" xfId="113"/>
    <cellStyle name="Navadno 3 3 2_2a.OBJEKTI-Preddela" xfId="114"/>
    <cellStyle name="Navadno 3 3 3" xfId="115"/>
    <cellStyle name="Navadno 3 3 3 2" xfId="116"/>
    <cellStyle name="Navadno 3 3 3 2 2" xfId="117"/>
    <cellStyle name="Navadno 3 3 3 3" xfId="118"/>
    <cellStyle name="Navadno 3 3 3_3b.OBJEKTI-PS1" xfId="119"/>
    <cellStyle name="Navadno 3 3 4" xfId="120"/>
    <cellStyle name="Navadno 3 3 4 2" xfId="121"/>
    <cellStyle name="Navadno 3 3 5" xfId="122"/>
    <cellStyle name="Navadno 3 3_2a.OBJEKTI-Preddela" xfId="123"/>
    <cellStyle name="Navadno 3 4" xfId="124"/>
    <cellStyle name="Navadno 3 4 2" xfId="125"/>
    <cellStyle name="Navadno 3 4 2 2" xfId="126"/>
    <cellStyle name="Navadno 3 4 2 2 2" xfId="127"/>
    <cellStyle name="Navadno 3 4 2 2_3b.OBJEKTI-PS1" xfId="128"/>
    <cellStyle name="Navadno 3 4 2 3" xfId="129"/>
    <cellStyle name="Navadno 3 4 2 3 2" xfId="130"/>
    <cellStyle name="Navadno 3 4 2 4" xfId="131"/>
    <cellStyle name="Navadno 3 4 2_2a.OBJEKTI-Preddela" xfId="132"/>
    <cellStyle name="Navadno 3 4 3" xfId="133"/>
    <cellStyle name="Navadno 3 4 3 2" xfId="134"/>
    <cellStyle name="Navadno 3 4 3 2 2" xfId="135"/>
    <cellStyle name="Navadno 3 4 3 3" xfId="136"/>
    <cellStyle name="Navadno 3 4 3_3b.OBJEKTI-PS1" xfId="137"/>
    <cellStyle name="Navadno 3 4 4" xfId="138"/>
    <cellStyle name="Navadno 3 4 4 2" xfId="139"/>
    <cellStyle name="Navadno 3 4 5" xfId="140"/>
    <cellStyle name="Navadno 3 4_2a.OBJEKTI-Preddela" xfId="141"/>
    <cellStyle name="Navadno 3 5" xfId="142"/>
    <cellStyle name="Navadno 3 5 2" xfId="143"/>
    <cellStyle name="Navadno 3 5 2 2" xfId="144"/>
    <cellStyle name="Navadno 3 5 2 2 2" xfId="145"/>
    <cellStyle name="Navadno 3 5 2 2_3b.OBJEKTI-PS1" xfId="146"/>
    <cellStyle name="Navadno 3 5 2 3" xfId="147"/>
    <cellStyle name="Navadno 3 5 2 3 2" xfId="148"/>
    <cellStyle name="Navadno 3 5 2 4" xfId="149"/>
    <cellStyle name="Navadno 3 5 2_2a.OBJEKTI-Preddela" xfId="150"/>
    <cellStyle name="Navadno 3 5 3" xfId="151"/>
    <cellStyle name="Navadno 3 5 3 2" xfId="152"/>
    <cellStyle name="Navadno 3 5 3 2 2" xfId="153"/>
    <cellStyle name="Navadno 3 5 3 3" xfId="154"/>
    <cellStyle name="Navadno 3 5 3_3b.OBJEKTI-PS1" xfId="155"/>
    <cellStyle name="Navadno 3 5 4" xfId="156"/>
    <cellStyle name="Navadno 3 5 4 2" xfId="157"/>
    <cellStyle name="Navadno 3 5 5" xfId="158"/>
    <cellStyle name="Navadno 3 5_2a.OBJEKTI-Preddela" xfId="159"/>
    <cellStyle name="Navadno 3 6" xfId="160"/>
    <cellStyle name="Navadno 3 6 2" xfId="161"/>
    <cellStyle name="Navadno 3 6 2 2" xfId="162"/>
    <cellStyle name="Navadno 3 6 2 2 2" xfId="163"/>
    <cellStyle name="Navadno 3 6 2 2_3b.OBJEKTI-PS1" xfId="164"/>
    <cellStyle name="Navadno 3 6 2 3" xfId="165"/>
    <cellStyle name="Navadno 3 6 2 3 2" xfId="166"/>
    <cellStyle name="Navadno 3 6 2 4" xfId="167"/>
    <cellStyle name="Navadno 3 6 2_2a.OBJEKTI-Preddela" xfId="168"/>
    <cellStyle name="Navadno 3 6 3" xfId="169"/>
    <cellStyle name="Navadno 3 6 3 2" xfId="170"/>
    <cellStyle name="Navadno 3 6 3 2 2" xfId="171"/>
    <cellStyle name="Navadno 3 6 3 3" xfId="172"/>
    <cellStyle name="Navadno 3 6 3_3b.OBJEKTI-PS1" xfId="173"/>
    <cellStyle name="Navadno 3 6 4" xfId="174"/>
    <cellStyle name="Navadno 3 6 4 2" xfId="175"/>
    <cellStyle name="Navadno 3 6 5" xfId="176"/>
    <cellStyle name="Navadno 3 6_2a.OBJEKTI-Preddela" xfId="177"/>
    <cellStyle name="Navadno 3 7" xfId="178"/>
    <cellStyle name="Navadno 3 7 2" xfId="179"/>
    <cellStyle name="Navadno 3 7 2 2" xfId="180"/>
    <cellStyle name="Navadno 3 7 2_3b.OBJEKTI-PS1" xfId="181"/>
    <cellStyle name="Navadno 3 7 3" xfId="182"/>
    <cellStyle name="Navadno 3 7 3 2" xfId="183"/>
    <cellStyle name="Navadno 3 7 4" xfId="184"/>
    <cellStyle name="Navadno 3 7_2a.OBJEKTI-Preddela" xfId="185"/>
    <cellStyle name="Navadno 3 8" xfId="186"/>
    <cellStyle name="Navadno 3 8 2" xfId="187"/>
    <cellStyle name="Navadno 3 8 2 2" xfId="188"/>
    <cellStyle name="Navadno 3 8 3" xfId="189"/>
    <cellStyle name="Navadno 3 8_3b.OBJEKTI-PS1" xfId="190"/>
    <cellStyle name="Navadno 3 9" xfId="191"/>
    <cellStyle name="Navadno 3 9 2" xfId="192"/>
    <cellStyle name="Navadno 3_2a.OBJEKTI-Preddela" xfId="193"/>
    <cellStyle name="Navadno 4" xfId="194"/>
    <cellStyle name="Navadno 5" xfId="195"/>
    <cellStyle name="Navadno 6" xfId="196"/>
    <cellStyle name="Navadno 7" xfId="197"/>
    <cellStyle name="Navadno 8" xfId="198"/>
    <cellStyle name="Navadno 9" xfId="199"/>
    <cellStyle name="Normal" xfId="0" builtinId="0"/>
    <cellStyle name="Normal 10" xfId="200"/>
    <cellStyle name="Normal 11" xfId="201"/>
    <cellStyle name="Normal 12" xfId="202"/>
    <cellStyle name="Normal 15" xfId="203"/>
    <cellStyle name="Normal 16" xfId="204"/>
    <cellStyle name="Normal 17" xfId="205"/>
    <cellStyle name="Normal 18" xfId="206"/>
    <cellStyle name="Normal 2" xfId="2"/>
    <cellStyle name="Normal 21" xfId="207"/>
    <cellStyle name="Normal 3" xfId="3"/>
    <cellStyle name="Normal 3 2" xfId="5"/>
    <cellStyle name="Normal 3 3" xfId="208"/>
    <cellStyle name="Normal 4" xfId="209"/>
    <cellStyle name="Normal 5" xfId="210"/>
    <cellStyle name="Normal 6" xfId="211"/>
    <cellStyle name="Normal 7" xfId="212"/>
    <cellStyle name="Normal 7 2" xfId="7"/>
    <cellStyle name="Normal 8" xfId="213"/>
    <cellStyle name="Normal 8 2" xfId="214"/>
    <cellStyle name="Normal 9" xfId="6"/>
    <cellStyle name="normal1" xfId="215"/>
    <cellStyle name="tekst-levo" xfId="216"/>
    <cellStyle name="Vejica 2" xfId="217"/>
    <cellStyle name="Vejica 3" xfId="2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view="pageBreakPreview" zoomScale="115" zoomScaleNormal="100" zoomScaleSheetLayoutView="115" workbookViewId="0">
      <selection activeCell="C2" sqref="C2"/>
    </sheetView>
  </sheetViews>
  <sheetFormatPr defaultRowHeight="12.75"/>
  <cols>
    <col min="1" max="1" width="2.85546875" style="2" customWidth="1"/>
    <col min="2" max="2" width="7.85546875" style="2" customWidth="1"/>
    <col min="3" max="3" width="60.7109375" style="59" customWidth="1"/>
    <col min="4" max="4" width="3.140625" style="18" bestFit="1" customWidth="1"/>
    <col min="5" max="5" width="8.85546875" style="3" customWidth="1"/>
    <col min="6" max="6" width="9.7109375" style="22" customWidth="1"/>
    <col min="7" max="7" width="12.85546875" style="3" customWidth="1"/>
    <col min="8" max="16384" width="9.140625" style="2"/>
  </cols>
  <sheetData>
    <row r="1" spans="1:9" ht="15.75">
      <c r="A1" s="5"/>
      <c r="G1" s="7" t="s">
        <v>50</v>
      </c>
    </row>
    <row r="2" spans="1:9">
      <c r="A2" s="6"/>
      <c r="G2" s="7"/>
    </row>
    <row r="3" spans="1:9" s="1" customFormat="1" ht="16.5">
      <c r="B3" s="4"/>
      <c r="C3" s="60"/>
      <c r="D3" s="19"/>
      <c r="F3" s="19"/>
      <c r="G3" s="8"/>
    </row>
    <row r="4" spans="1:9" s="1" customFormat="1" ht="16.5">
      <c r="A4" s="77" t="s">
        <v>49</v>
      </c>
      <c r="B4" s="4"/>
      <c r="C4" s="60"/>
      <c r="D4" s="19"/>
      <c r="F4" s="19"/>
      <c r="G4" s="23" t="s">
        <v>45</v>
      </c>
    </row>
    <row r="5" spans="1:9" s="17" customFormat="1">
      <c r="A5" s="15" t="s">
        <v>17</v>
      </c>
      <c r="B5" s="15" t="s">
        <v>15</v>
      </c>
      <c r="C5" s="61" t="s">
        <v>16</v>
      </c>
      <c r="D5" s="20" t="s">
        <v>10</v>
      </c>
      <c r="E5" s="16" t="s">
        <v>11</v>
      </c>
      <c r="F5" s="20" t="s">
        <v>12</v>
      </c>
      <c r="G5" s="16" t="s">
        <v>9</v>
      </c>
    </row>
    <row r="6" spans="1:9" s="69" customFormat="1" ht="15" customHeight="1">
      <c r="A6" s="71"/>
      <c r="B6" s="55"/>
      <c r="C6" s="56"/>
      <c r="D6" s="72"/>
      <c r="E6" s="73"/>
      <c r="F6" s="72"/>
      <c r="G6" s="74"/>
    </row>
    <row r="7" spans="1:9" s="39" customFormat="1" ht="13.5">
      <c r="A7" s="57" t="s">
        <v>27</v>
      </c>
      <c r="B7" s="34"/>
      <c r="C7" s="62" t="s">
        <v>8</v>
      </c>
      <c r="D7" s="35"/>
      <c r="E7" s="36"/>
      <c r="F7" s="37"/>
      <c r="G7" s="38"/>
    </row>
    <row r="8" spans="1:9" s="46" customFormat="1" ht="13.5">
      <c r="A8" s="40"/>
      <c r="B8" s="41"/>
      <c r="C8" s="63" t="s">
        <v>7</v>
      </c>
      <c r="D8" s="42"/>
      <c r="E8" s="43"/>
      <c r="F8" s="44"/>
      <c r="G8" s="45"/>
    </row>
    <row r="9" spans="1:9" s="39" customFormat="1" ht="13.5">
      <c r="A9" s="47">
        <v>1</v>
      </c>
      <c r="B9" s="48"/>
      <c r="C9" s="49" t="s">
        <v>34</v>
      </c>
      <c r="D9" s="50" t="s">
        <v>2</v>
      </c>
      <c r="E9" s="51">
        <v>1</v>
      </c>
      <c r="F9" s="52">
        <v>0</v>
      </c>
      <c r="G9" s="53">
        <f>+E9*F9</f>
        <v>0</v>
      </c>
    </row>
    <row r="10" spans="1:9" s="39" customFormat="1" ht="13.5">
      <c r="A10" s="47">
        <f>1+A9</f>
        <v>2</v>
      </c>
      <c r="B10" s="48"/>
      <c r="C10" s="64" t="s">
        <v>38</v>
      </c>
      <c r="D10" s="50" t="s">
        <v>37</v>
      </c>
      <c r="E10" s="51">
        <v>144</v>
      </c>
      <c r="F10" s="52">
        <v>0</v>
      </c>
      <c r="G10" s="53">
        <f>+E10*F10</f>
        <v>0</v>
      </c>
    </row>
    <row r="11" spans="1:9" s="46" customFormat="1" ht="13.5">
      <c r="A11" s="40"/>
      <c r="B11" s="41"/>
      <c r="C11" s="63" t="s">
        <v>21</v>
      </c>
      <c r="D11" s="42"/>
      <c r="E11" s="43"/>
      <c r="F11" s="44"/>
      <c r="G11" s="45"/>
    </row>
    <row r="12" spans="1:9" s="39" customFormat="1" ht="40.5">
      <c r="A12" s="47">
        <f>1+A10</f>
        <v>3</v>
      </c>
      <c r="B12" s="48"/>
      <c r="C12" s="64" t="s">
        <v>31</v>
      </c>
      <c r="D12" s="50" t="s">
        <v>19</v>
      </c>
      <c r="E12" s="51">
        <v>350</v>
      </c>
      <c r="F12" s="52">
        <v>0</v>
      </c>
      <c r="G12" s="53">
        <f t="shared" ref="G12:G14" si="0">+E12*F12</f>
        <v>0</v>
      </c>
      <c r="I12" s="76"/>
    </row>
    <row r="13" spans="1:9" s="39" customFormat="1" ht="27">
      <c r="A13" s="47">
        <f>1+A12</f>
        <v>4</v>
      </c>
      <c r="B13" s="48"/>
      <c r="C13" s="64" t="s">
        <v>32</v>
      </c>
      <c r="D13" s="50" t="s">
        <v>2</v>
      </c>
      <c r="E13" s="51">
        <v>210</v>
      </c>
      <c r="F13" s="52">
        <v>0</v>
      </c>
      <c r="G13" s="53">
        <f t="shared" si="0"/>
        <v>0</v>
      </c>
    </row>
    <row r="14" spans="1:9" s="39" customFormat="1" ht="27">
      <c r="A14" s="47">
        <f>1+A13</f>
        <v>5</v>
      </c>
      <c r="B14" s="48"/>
      <c r="C14" s="64" t="s">
        <v>33</v>
      </c>
      <c r="D14" s="50" t="s">
        <v>2</v>
      </c>
      <c r="E14" s="51">
        <v>60</v>
      </c>
      <c r="F14" s="52">
        <v>0</v>
      </c>
      <c r="G14" s="53">
        <f t="shared" si="0"/>
        <v>0</v>
      </c>
    </row>
    <row r="15" spans="1:9" s="39" customFormat="1" ht="13.5">
      <c r="A15" s="40"/>
      <c r="B15" s="41"/>
      <c r="C15" s="63" t="s">
        <v>23</v>
      </c>
      <c r="D15" s="42"/>
      <c r="E15" s="43"/>
      <c r="F15" s="44"/>
      <c r="G15" s="45"/>
    </row>
    <row r="16" spans="1:9" s="39" customFormat="1" ht="34.5" customHeight="1">
      <c r="A16" s="47">
        <f>1+A14</f>
        <v>6</v>
      </c>
      <c r="B16" s="48"/>
      <c r="C16" s="64" t="s">
        <v>58</v>
      </c>
      <c r="D16" s="50" t="s">
        <v>19</v>
      </c>
      <c r="E16" s="51">
        <v>240</v>
      </c>
      <c r="F16" s="52">
        <v>0</v>
      </c>
      <c r="G16" s="53">
        <f t="shared" ref="G16" si="1">+E16*F16</f>
        <v>0</v>
      </c>
    </row>
    <row r="17" spans="1:8" s="39" customFormat="1" ht="13.5">
      <c r="A17" s="40"/>
      <c r="B17" s="41"/>
      <c r="C17" s="63" t="s">
        <v>39</v>
      </c>
      <c r="D17" s="42"/>
      <c r="E17" s="43"/>
      <c r="F17" s="44"/>
      <c r="G17" s="45"/>
    </row>
    <row r="18" spans="1:8" s="39" customFormat="1" ht="27">
      <c r="A18" s="47">
        <f>1+A16</f>
        <v>7</v>
      </c>
      <c r="B18" s="48"/>
      <c r="C18" s="64" t="s">
        <v>40</v>
      </c>
      <c r="D18" s="50" t="s">
        <v>37</v>
      </c>
      <c r="E18" s="51">
        <v>150</v>
      </c>
      <c r="F18" s="52">
        <v>0</v>
      </c>
      <c r="G18" s="53">
        <f>+E18*F18</f>
        <v>0</v>
      </c>
    </row>
    <row r="19" spans="1:8" s="39" customFormat="1" ht="27">
      <c r="A19" s="47">
        <f>1+A18</f>
        <v>8</v>
      </c>
      <c r="B19" s="48"/>
      <c r="C19" s="64" t="s">
        <v>46</v>
      </c>
      <c r="D19" s="50" t="s">
        <v>2</v>
      </c>
      <c r="E19" s="51">
        <v>1</v>
      </c>
      <c r="F19" s="52">
        <v>0</v>
      </c>
      <c r="G19" s="53">
        <f>+E19*F19</f>
        <v>0</v>
      </c>
    </row>
    <row r="20" spans="1:8" s="39" customFormat="1" ht="13.5">
      <c r="A20" s="40"/>
      <c r="B20" s="41"/>
      <c r="C20" s="63" t="s">
        <v>41</v>
      </c>
      <c r="D20" s="42"/>
      <c r="E20" s="43"/>
      <c r="F20" s="44"/>
      <c r="G20" s="45"/>
    </row>
    <row r="21" spans="1:8" s="39" customFormat="1" ht="13.5">
      <c r="A21" s="47">
        <f>1+A19</f>
        <v>9</v>
      </c>
      <c r="B21" s="48"/>
      <c r="C21" s="64" t="s">
        <v>42</v>
      </c>
      <c r="D21" s="50" t="s">
        <v>37</v>
      </c>
      <c r="E21" s="51">
        <v>144</v>
      </c>
      <c r="F21" s="52">
        <v>0</v>
      </c>
      <c r="G21" s="53">
        <f>+E21*F21</f>
        <v>0</v>
      </c>
    </row>
    <row r="22" spans="1:8" s="39" customFormat="1" ht="27">
      <c r="A22" s="47">
        <f>1+A21</f>
        <v>10</v>
      </c>
      <c r="B22" s="48"/>
      <c r="C22" s="64" t="s">
        <v>59</v>
      </c>
      <c r="D22" s="50" t="s">
        <v>5</v>
      </c>
      <c r="E22" s="51">
        <v>20</v>
      </c>
      <c r="F22" s="52">
        <v>0</v>
      </c>
      <c r="G22" s="53">
        <f>+E22*F22</f>
        <v>0</v>
      </c>
    </row>
    <row r="23" spans="1:8" s="39" customFormat="1" ht="13.5">
      <c r="A23" s="57" t="s">
        <v>27</v>
      </c>
      <c r="B23" s="34"/>
      <c r="C23" s="62" t="s">
        <v>6</v>
      </c>
      <c r="D23" s="35"/>
      <c r="E23" s="36"/>
      <c r="F23" s="37"/>
      <c r="G23" s="38">
        <f>SUM(G9:G22)</f>
        <v>0</v>
      </c>
    </row>
    <row r="24" spans="1:8" s="39" customFormat="1" ht="13.5">
      <c r="A24" s="57" t="s">
        <v>28</v>
      </c>
      <c r="B24" s="34"/>
      <c r="C24" s="62" t="s">
        <v>25</v>
      </c>
      <c r="D24" s="35"/>
      <c r="E24" s="36"/>
      <c r="F24" s="37"/>
      <c r="G24" s="38"/>
    </row>
    <row r="25" spans="1:8" s="46" customFormat="1" ht="13.5">
      <c r="A25" s="40"/>
      <c r="B25" s="41"/>
      <c r="C25" s="65" t="s">
        <v>51</v>
      </c>
      <c r="D25" s="42"/>
      <c r="E25" s="43"/>
      <c r="F25" s="44"/>
      <c r="G25" s="45"/>
    </row>
    <row r="26" spans="1:8" s="39" customFormat="1" ht="162.75" customHeight="1">
      <c r="A26" s="47"/>
      <c r="B26" s="55" t="s">
        <v>22</v>
      </c>
      <c r="C26" s="75" t="s">
        <v>52</v>
      </c>
      <c r="D26" s="50"/>
      <c r="E26" s="51"/>
      <c r="F26" s="52"/>
      <c r="G26" s="53"/>
    </row>
    <row r="27" spans="1:8" s="39" customFormat="1" ht="229.5">
      <c r="A27" s="47">
        <f>1+A22</f>
        <v>11</v>
      </c>
      <c r="B27" s="48"/>
      <c r="C27" s="64" t="s">
        <v>55</v>
      </c>
      <c r="D27" s="50" t="s">
        <v>19</v>
      </c>
      <c r="E27" s="51">
        <v>320</v>
      </c>
      <c r="F27" s="52">
        <v>0</v>
      </c>
      <c r="G27" s="53">
        <f t="shared" ref="G27:G29" si="2">E27*F27</f>
        <v>0</v>
      </c>
      <c r="H27" s="76"/>
    </row>
    <row r="28" spans="1:8" s="39" customFormat="1" ht="199.5" customHeight="1">
      <c r="A28" s="47">
        <f>1+A27</f>
        <v>12</v>
      </c>
      <c r="B28" s="48"/>
      <c r="C28" s="79" t="s">
        <v>57</v>
      </c>
      <c r="D28" s="80" t="s">
        <v>19</v>
      </c>
      <c r="E28" s="81">
        <v>175</v>
      </c>
      <c r="F28" s="82">
        <v>0</v>
      </c>
      <c r="G28" s="83">
        <f t="shared" si="2"/>
        <v>0</v>
      </c>
      <c r="H28" s="76"/>
    </row>
    <row r="29" spans="1:8" s="39" customFormat="1" ht="86.25" customHeight="1">
      <c r="A29" s="47">
        <f>1+A28</f>
        <v>13</v>
      </c>
      <c r="B29" s="48"/>
      <c r="C29" s="64" t="s">
        <v>56</v>
      </c>
      <c r="D29" s="50" t="s">
        <v>2</v>
      </c>
      <c r="E29" s="51">
        <v>30</v>
      </c>
      <c r="F29" s="52">
        <v>0</v>
      </c>
      <c r="G29" s="53">
        <f t="shared" si="2"/>
        <v>0</v>
      </c>
      <c r="H29" s="76"/>
    </row>
    <row r="30" spans="1:8" s="46" customFormat="1" ht="13.5">
      <c r="A30" s="40"/>
      <c r="B30" s="41"/>
      <c r="C30" s="65" t="s">
        <v>43</v>
      </c>
      <c r="D30" s="42"/>
      <c r="E30" s="43"/>
      <c r="F30" s="44"/>
      <c r="G30" s="45"/>
    </row>
    <row r="31" spans="1:8" ht="216">
      <c r="A31" s="47"/>
      <c r="B31" s="55" t="s">
        <v>22</v>
      </c>
      <c r="C31" s="64" t="s">
        <v>44</v>
      </c>
      <c r="D31" s="50"/>
      <c r="E31" s="51"/>
      <c r="F31" s="52"/>
      <c r="G31" s="53"/>
    </row>
    <row r="32" spans="1:8" ht="94.5">
      <c r="A32" s="47">
        <f>1+A28</f>
        <v>13</v>
      </c>
      <c r="B32" s="48"/>
      <c r="C32" s="64" t="s">
        <v>47</v>
      </c>
      <c r="D32" s="50" t="s">
        <v>37</v>
      </c>
      <c r="E32" s="51">
        <v>144</v>
      </c>
      <c r="F32" s="78">
        <v>0</v>
      </c>
      <c r="G32" s="53">
        <f>E32*F32</f>
        <v>0</v>
      </c>
      <c r="H32" s="3"/>
    </row>
    <row r="33" spans="1:9" ht="88.5" customHeight="1">
      <c r="A33" s="47">
        <f>1+A32</f>
        <v>14</v>
      </c>
      <c r="B33" s="48"/>
      <c r="C33" s="64" t="s">
        <v>48</v>
      </c>
      <c r="D33" s="50" t="s">
        <v>19</v>
      </c>
      <c r="E33" s="51">
        <v>15</v>
      </c>
      <c r="F33" s="52">
        <v>0</v>
      </c>
      <c r="G33" s="53">
        <f t="shared" ref="G33" si="3">E33*F33</f>
        <v>0</v>
      </c>
    </row>
    <row r="34" spans="1:9" s="39" customFormat="1" ht="13.5">
      <c r="A34" s="57" t="s">
        <v>28</v>
      </c>
      <c r="B34" s="34"/>
      <c r="C34" s="62" t="s">
        <v>26</v>
      </c>
      <c r="D34" s="35"/>
      <c r="E34" s="36"/>
      <c r="F34" s="37"/>
      <c r="G34" s="38">
        <f>SUM(G27:G33)</f>
        <v>0</v>
      </c>
    </row>
    <row r="35" spans="1:9" s="39" customFormat="1" ht="13.5">
      <c r="A35" s="57" t="s">
        <v>29</v>
      </c>
      <c r="B35" s="34"/>
      <c r="C35" s="62" t="s">
        <v>4</v>
      </c>
      <c r="D35" s="35"/>
      <c r="E35" s="36"/>
      <c r="F35" s="37"/>
      <c r="G35" s="38"/>
      <c r="H35" s="54"/>
      <c r="I35" s="54"/>
    </row>
    <row r="36" spans="1:9" s="46" customFormat="1" ht="13.5">
      <c r="A36" s="40"/>
      <c r="B36" s="41"/>
      <c r="C36" s="63" t="s">
        <v>3</v>
      </c>
      <c r="D36" s="42"/>
      <c r="E36" s="43"/>
      <c r="F36" s="44"/>
      <c r="G36" s="45"/>
      <c r="H36" s="54"/>
      <c r="I36" s="54"/>
    </row>
    <row r="37" spans="1:9" s="39" customFormat="1" ht="40.5">
      <c r="A37" s="70">
        <f>A33+1</f>
        <v>15</v>
      </c>
      <c r="B37" s="48"/>
      <c r="C37" s="64" t="s">
        <v>54</v>
      </c>
      <c r="D37" s="50" t="s">
        <v>2</v>
      </c>
      <c r="E37" s="51">
        <v>4</v>
      </c>
      <c r="F37" s="52">
        <v>0</v>
      </c>
      <c r="G37" s="53">
        <f t="shared" ref="G37:G40" si="4">+E37*F37</f>
        <v>0</v>
      </c>
      <c r="H37" s="54"/>
      <c r="I37" s="54"/>
    </row>
    <row r="38" spans="1:9" s="39" customFormat="1" ht="13.5">
      <c r="A38" s="70">
        <f>A37+1</f>
        <v>16</v>
      </c>
      <c r="B38" s="48"/>
      <c r="C38" s="64" t="s">
        <v>35</v>
      </c>
      <c r="D38" s="50" t="s">
        <v>18</v>
      </c>
      <c r="E38" s="51">
        <v>32</v>
      </c>
      <c r="F38" s="52">
        <v>0</v>
      </c>
      <c r="G38" s="53">
        <f t="shared" si="4"/>
        <v>0</v>
      </c>
      <c r="H38" s="54"/>
      <c r="I38" s="54"/>
    </row>
    <row r="39" spans="1:9" s="39" customFormat="1" ht="13.5">
      <c r="A39" s="70">
        <f>1+A38</f>
        <v>17</v>
      </c>
      <c r="B39" s="48"/>
      <c r="C39" s="64" t="s">
        <v>36</v>
      </c>
      <c r="D39" s="50" t="s">
        <v>18</v>
      </c>
      <c r="E39" s="51">
        <v>32</v>
      </c>
      <c r="F39" s="52">
        <v>0</v>
      </c>
      <c r="G39" s="53">
        <f t="shared" si="4"/>
        <v>0</v>
      </c>
      <c r="H39" s="54"/>
      <c r="I39" s="54"/>
    </row>
    <row r="40" spans="1:9" s="39" customFormat="1" ht="27">
      <c r="A40" s="70">
        <f>1+A39</f>
        <v>18</v>
      </c>
      <c r="B40" s="48"/>
      <c r="C40" s="64" t="s">
        <v>53</v>
      </c>
      <c r="D40" s="50" t="s">
        <v>2</v>
      </c>
      <c r="E40" s="51">
        <v>1</v>
      </c>
      <c r="F40" s="52">
        <v>0</v>
      </c>
      <c r="G40" s="53">
        <f t="shared" si="4"/>
        <v>0</v>
      </c>
      <c r="H40" s="54"/>
      <c r="I40" s="54"/>
    </row>
    <row r="41" spans="1:9" s="39" customFormat="1" ht="13.5">
      <c r="A41" s="57" t="s">
        <v>29</v>
      </c>
      <c r="B41" s="34"/>
      <c r="C41" s="62" t="s">
        <v>0</v>
      </c>
      <c r="D41" s="35"/>
      <c r="E41" s="36"/>
      <c r="F41" s="37"/>
      <c r="G41" s="38">
        <f>SUM(G37:G40)</f>
        <v>0</v>
      </c>
      <c r="H41" s="54"/>
      <c r="I41" s="54"/>
    </row>
    <row r="42" spans="1:9">
      <c r="A42" s="13"/>
      <c r="C42" s="66"/>
      <c r="G42" s="14"/>
    </row>
    <row r="43" spans="1:9">
      <c r="A43" s="13"/>
      <c r="G43" s="14"/>
    </row>
    <row r="44" spans="1:9" ht="15.75">
      <c r="A44" s="30" t="s">
        <v>1</v>
      </c>
      <c r="B44" s="9"/>
      <c r="C44" s="67"/>
      <c r="D44" s="21"/>
      <c r="E44" s="11"/>
      <c r="F44" s="12"/>
      <c r="G44" s="10"/>
    </row>
    <row r="45" spans="1:9" s="24" customFormat="1" ht="16.5">
      <c r="A45" s="58" t="s">
        <v>27</v>
      </c>
      <c r="B45" s="26" t="s">
        <v>6</v>
      </c>
      <c r="C45" s="68"/>
      <c r="D45" s="28"/>
      <c r="E45" s="27"/>
      <c r="F45" s="28"/>
      <c r="G45" s="29">
        <f>+G23</f>
        <v>0</v>
      </c>
    </row>
    <row r="46" spans="1:9" s="24" customFormat="1" ht="16.5">
      <c r="A46" s="58" t="s">
        <v>28</v>
      </c>
      <c r="B46" s="26" t="s">
        <v>26</v>
      </c>
      <c r="C46" s="68"/>
      <c r="D46" s="28"/>
      <c r="E46" s="27"/>
      <c r="F46" s="28"/>
      <c r="G46" s="29">
        <f>+G34</f>
        <v>0</v>
      </c>
    </row>
    <row r="47" spans="1:9" s="24" customFormat="1" ht="16.5">
      <c r="A47" s="58" t="s">
        <v>29</v>
      </c>
      <c r="B47" s="26" t="s">
        <v>0</v>
      </c>
      <c r="C47" s="68"/>
      <c r="D47" s="28"/>
      <c r="E47" s="27"/>
      <c r="F47" s="28"/>
      <c r="G47" s="29">
        <f>G41</f>
        <v>0</v>
      </c>
    </row>
    <row r="48" spans="1:9" s="24" customFormat="1" ht="16.5">
      <c r="A48" s="58" t="s">
        <v>30</v>
      </c>
      <c r="B48" s="26" t="s">
        <v>24</v>
      </c>
      <c r="C48" s="68"/>
      <c r="D48" s="26"/>
      <c r="E48" s="26"/>
      <c r="F48" s="26"/>
      <c r="G48" s="29">
        <f>0.1*SUM(G45:G47)</f>
        <v>0</v>
      </c>
    </row>
    <row r="49" spans="1:7" s="24" customFormat="1" ht="16.5">
      <c r="A49" s="84" t="s">
        <v>14</v>
      </c>
      <c r="B49" s="85"/>
      <c r="C49" s="85"/>
      <c r="D49" s="85"/>
      <c r="E49" s="85"/>
      <c r="F49" s="85"/>
      <c r="G49" s="31">
        <f>SUM(G45:G48)</f>
        <v>0</v>
      </c>
    </row>
    <row r="50" spans="1:7" s="24" customFormat="1" ht="16.5">
      <c r="A50" s="86" t="s">
        <v>20</v>
      </c>
      <c r="B50" s="87"/>
      <c r="C50" s="87"/>
      <c r="D50" s="87"/>
      <c r="E50" s="87"/>
      <c r="F50" s="87"/>
      <c r="G50" s="32">
        <f>G49*0.22</f>
        <v>0</v>
      </c>
    </row>
    <row r="51" spans="1:7" s="25" customFormat="1" ht="24.75" customHeight="1">
      <c r="A51" s="88" t="s">
        <v>13</v>
      </c>
      <c r="B51" s="89"/>
      <c r="C51" s="89"/>
      <c r="D51" s="89"/>
      <c r="E51" s="89"/>
      <c r="F51" s="89"/>
      <c r="G51" s="33">
        <f>SUM(G49:G50)</f>
        <v>0</v>
      </c>
    </row>
  </sheetData>
  <mergeCells count="3">
    <mergeCell ref="A49:F49"/>
    <mergeCell ref="A50:F50"/>
    <mergeCell ref="A51:F51"/>
  </mergeCells>
  <pageMargins left="0.98425196850393704" right="0.19685039370078741" top="0.19685039370078741" bottom="0.39370078740157483" header="0.39370078740157483" footer="0.19685039370078741"/>
  <pageSetup paperSize="9" scale="77" orientation="portrait" r:id="rId1"/>
  <headerFooter>
    <oddFooter>&amp;L&amp;8&amp;F&amp;C&amp;8&amp;A&amp;R&amp;8&amp;P | &amp;N</oddFooter>
  </headerFooter>
  <rowBreaks count="3" manualBreakCount="3">
    <brk id="23" max="6" man="1"/>
    <brk id="29" max="6" man="1"/>
    <brk id="4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projektantski popis del</vt:lpstr>
      <vt:lpstr>'projektantski popis del'!Print_Area</vt:lpstr>
      <vt:lpstr>'projektantski popis del'!Print_Titles</vt:lpstr>
    </vt:vector>
  </TitlesOfParts>
  <Company>corus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andraz</dc:creator>
  <cp:lastModifiedBy>Anže Novinec</cp:lastModifiedBy>
  <cp:lastPrinted>2021-07-06T08:41:30Z</cp:lastPrinted>
  <dcterms:created xsi:type="dcterms:W3CDTF">2010-04-28T02:55:19Z</dcterms:created>
  <dcterms:modified xsi:type="dcterms:W3CDTF">2021-09-17T07:41:59Z</dcterms:modified>
</cp:coreProperties>
</file>