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na Toplak\Desktop\"/>
    </mc:Choice>
  </mc:AlternateContent>
  <xr:revisionPtr revIDLastSave="0" documentId="8_{F8FEAC93-0782-4695-ABDA-95C37D564860}" xr6:coauthVersionLast="47" xr6:coauthVersionMax="47" xr10:uidLastSave="{00000000-0000-0000-0000-000000000000}"/>
  <bookViews>
    <workbookView xWindow="36" yWindow="60" windowWidth="14076" windowHeight="12288" tabRatio="853" xr2:uid="{00000000-000D-0000-FFFF-FFFF00000000}"/>
  </bookViews>
  <sheets>
    <sheet name="UPRAVA " sheetId="18" r:id="rId1"/>
    <sheet name="OŠ DUŠAN BORDON" sheetId="9" r:id="rId2"/>
    <sheet name="OŠ KOPER" sheetId="6" r:id="rId3"/>
    <sheet name="OŠ MAREZIGE" sheetId="10" r:id="rId4"/>
    <sheet name="OŠ ŠMARJE" sheetId="5" r:id="rId5"/>
    <sheet name="OŠ A.UKMARJA" sheetId="2" r:id="rId6"/>
    <sheet name="OŠ DEKANI" sheetId="15" r:id="rId7"/>
    <sheet name="OŠ GRAČIŠČE" sheetId="13" r:id="rId8"/>
    <sheet name="OŠ PRADE" sheetId="17" r:id="rId9"/>
    <sheet name="OŠ HRVATINI" sheetId="14" r:id="rId10"/>
    <sheet name="OŠ IN VRTEC ŠKOFIJE" sheetId="11" r:id="rId11"/>
    <sheet name="VRTEC SEMEDELA" sheetId="8" r:id="rId12"/>
    <sheet name="VRTEC KOPER" sheetId="3" r:id="rId13"/>
    <sheet name="OŠ RAČUNALNIKI" sheetId="22" r:id="rId14"/>
    <sheet name="ITLJ OŠ" sheetId="12" r:id="rId15"/>
    <sheet name="ITLJ VRTEC" sheetId="7" r:id="rId16"/>
    <sheet name="FOND POSL. PROSTOROV" sheetId="16" r:id="rId17"/>
    <sheet name="UPRAVA RAČUNALNIKI" sheetId="19" r:id="rId18"/>
    <sheet name="CPD MALI PRINC" sheetId="4" r:id="rId19"/>
    <sheet name="ZAKLONIŠČA" sheetId="20" r:id="rId20"/>
    <sheet name="ZAVETIŠČE SV.Anton" sheetId="21" r:id="rId21"/>
    <sheet name="PRETORSKA P." sheetId="23" r:id="rId22"/>
  </sheets>
  <definedNames>
    <definedName name="_xlnm.Print_Area" localSheetId="14">'ITLJ OŠ'!$A$2:$M$29</definedName>
    <definedName name="_xlnm.Print_Area" localSheetId="11">'VRTEC SEMEDELA'!$A$2:$M$32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3" l="1"/>
  <c r="D7" i="8" l="1"/>
  <c r="C7" i="8"/>
  <c r="E9" i="11" l="1"/>
  <c r="E8" i="11"/>
  <c r="D6" i="18"/>
  <c r="S256" i="16"/>
  <c r="F62" i="19"/>
  <c r="D7" i="14"/>
  <c r="C8" i="17"/>
  <c r="D8" i="17"/>
  <c r="C8" i="12"/>
  <c r="D8" i="7"/>
  <c r="D8" i="12"/>
  <c r="E13" i="18"/>
  <c r="E12" i="18"/>
  <c r="E11" i="18"/>
  <c r="C16" i="3"/>
  <c r="E41" i="23" l="1"/>
  <c r="F16" i="3"/>
  <c r="I16" i="3"/>
  <c r="D7" i="9" l="1"/>
  <c r="D7" i="22" l="1"/>
  <c r="D12" i="3" l="1"/>
  <c r="E6" i="18" l="1"/>
  <c r="E17" i="18" s="1"/>
  <c r="D7" i="18"/>
  <c r="E7" i="18"/>
  <c r="D8" i="18"/>
  <c r="E8" i="18"/>
  <c r="E9" i="18"/>
  <c r="E10" i="18"/>
  <c r="D7" i="15" l="1"/>
  <c r="D7" i="10" l="1"/>
  <c r="K16" i="7" l="1"/>
  <c r="K15" i="7"/>
  <c r="K14" i="7"/>
  <c r="K13" i="7"/>
  <c r="C8" i="7" l="1"/>
  <c r="D7" i="6"/>
  <c r="D7" i="5" l="1"/>
  <c r="E6" i="4" l="1"/>
  <c r="H30" i="3" l="1"/>
  <c r="G30" i="3"/>
  <c r="E30" i="3"/>
  <c r="F29" i="3"/>
  <c r="F28" i="3"/>
  <c r="F27" i="3"/>
  <c r="F26" i="3"/>
  <c r="F25" i="3"/>
  <c r="F24" i="3"/>
  <c r="F23" i="3"/>
  <c r="F22" i="3"/>
  <c r="F21" i="3"/>
  <c r="N16" i="3"/>
  <c r="M16" i="3"/>
  <c r="L16" i="3"/>
  <c r="K16" i="3"/>
  <c r="J16" i="3"/>
  <c r="H16" i="3"/>
  <c r="G16" i="3"/>
  <c r="E15" i="3"/>
  <c r="D15" i="3"/>
  <c r="E14" i="3"/>
  <c r="D14" i="3"/>
  <c r="E13" i="3"/>
  <c r="D13" i="3"/>
  <c r="E12" i="3"/>
  <c r="E11" i="3"/>
  <c r="D11" i="3"/>
  <c r="E10" i="3"/>
  <c r="D10" i="3"/>
  <c r="E9" i="3"/>
  <c r="D9" i="3"/>
  <c r="E8" i="3"/>
  <c r="D8" i="3"/>
  <c r="E7" i="3"/>
  <c r="D7" i="3"/>
  <c r="D16" i="3" l="1"/>
  <c r="E16" i="3"/>
  <c r="F30" i="3"/>
  <c r="D7" i="2"/>
  <c r="C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Bogdan Stibilj</author>
  </authors>
  <commentList>
    <comment ref="G1" authorId="0" shapeId="0" xr:uid="{00000000-0006-0000-1100-000001000000}">
      <text>
        <r>
          <rPr>
            <b/>
            <sz val="9"/>
            <color indexed="81"/>
            <rFont val="Segoe UI"/>
            <family val="2"/>
            <charset val="238"/>
          </rPr>
          <t>Bogdan Stibilj:</t>
        </r>
        <r>
          <rPr>
            <sz val="9"/>
            <color indexed="81"/>
            <rFont val="Segoe UI"/>
            <family val="2"/>
            <charset val="238"/>
          </rPr>
          <t xml:space="preserve">
Dokupleni kosi, ki so montirani v isto napravo/se vodijo pod isto inv.številko</t>
        </r>
      </text>
    </comment>
    <comment ref="D50" authorId="0" shapeId="0" xr:uid="{00000000-0006-0000-1100-000002000000}">
      <text>
        <r>
          <rPr>
            <sz val="9"/>
            <color indexed="81"/>
            <rFont val="Tahoma"/>
            <family val="2"/>
            <charset val="238"/>
          </rPr>
          <t xml:space="preserve">Manufacturer:        Supplier:  </t>
        </r>
        <r>
          <rPr>
            <b/>
            <sz val="9"/>
            <color indexed="81"/>
            <rFont val="Tahoma"/>
            <family val="2"/>
            <charset val="238"/>
          </rPr>
          <t xml:space="preserve">
ALJ0602E037      3DY1ZD1</t>
        </r>
      </text>
    </comment>
    <comment ref="D51" authorId="0" shapeId="0" xr:uid="{00000000-0006-0000-1100-000003000000}">
      <text>
        <r>
          <rPr>
            <sz val="9"/>
            <color indexed="81"/>
            <rFont val="Tahoma"/>
            <family val="2"/>
            <charset val="238"/>
          </rPr>
          <t xml:space="preserve">Manufacturer:        Supplier:  </t>
        </r>
        <r>
          <rPr>
            <b/>
            <sz val="9"/>
            <color indexed="81"/>
            <rFont val="Tahoma"/>
            <family val="2"/>
            <charset val="238"/>
          </rPr>
          <t xml:space="preserve">
ALJ0602E036      2DY1ZD1</t>
        </r>
      </text>
    </comment>
  </commentList>
</comments>
</file>

<file path=xl/sharedStrings.xml><?xml version="1.0" encoding="utf-8"?>
<sst xmlns="http://schemas.openxmlformats.org/spreadsheetml/2006/main" count="3036" uniqueCount="999">
  <si>
    <t>OŠ KOPER</t>
  </si>
  <si>
    <t>Zavod - VSE LOKACIJE SKUPAJ</t>
  </si>
  <si>
    <t>I.</t>
  </si>
  <si>
    <t>II.A</t>
  </si>
  <si>
    <t>II.B</t>
  </si>
  <si>
    <t>II.C</t>
  </si>
  <si>
    <t>II.Č</t>
  </si>
  <si>
    <t>II.D</t>
  </si>
  <si>
    <t>II.E</t>
  </si>
  <si>
    <t>II.F</t>
  </si>
  <si>
    <t>II. G</t>
  </si>
  <si>
    <t>ŠT.</t>
  </si>
  <si>
    <t>Vrednost zgradbe skupaj</t>
  </si>
  <si>
    <t>Motorna vozila in samovozni delovni stroji</t>
  </si>
  <si>
    <t>Oprema,na kateri ni strojelomnega rizika (lesena oprema, ipd)</t>
  </si>
  <si>
    <t>Oprema na prostem (igrala, oprema igrišč)</t>
  </si>
  <si>
    <t>Stacionarni računalniki</t>
  </si>
  <si>
    <t>Prenosni računalniki</t>
  </si>
  <si>
    <t>Drobni inventar</t>
  </si>
  <si>
    <t>(vnesejo šole in kjižnica:) Knjige, knjiž. gradivo</t>
  </si>
  <si>
    <t>Št. zaposlenih</t>
  </si>
  <si>
    <t>NEPREMIČNINE</t>
  </si>
  <si>
    <t xml:space="preserve">LOKACIJA NEPREMIČNINE </t>
  </si>
  <si>
    <t>LETO IZGRADNJE</t>
  </si>
  <si>
    <t>LETO MOREBITNE ADAPTACIJE</t>
  </si>
  <si>
    <t>OBSEG ADAPTACIJE (npr. menjava oken, strehe...)</t>
  </si>
  <si>
    <t>VRSTA GRADNJE  - npr. MASIVNA (beton, opeka…, ALI MONTAŽNA)</t>
  </si>
  <si>
    <t>KVADRATURA</t>
  </si>
  <si>
    <t>ŠT. ETAŽ</t>
  </si>
  <si>
    <t>DOGOVORJENA NOVA VREDNOST</t>
  </si>
  <si>
    <t>Cesta Zore Perello - Godina 1, 6000 Koper</t>
  </si>
  <si>
    <t>masivna</t>
  </si>
  <si>
    <t>DODATNE POŽARNE NEVARNOSTI (NA 1. RIZIKO)</t>
  </si>
  <si>
    <t>VLOM in ROP (na 1. riziko)</t>
  </si>
  <si>
    <t>LOKACIJA</t>
  </si>
  <si>
    <t>POPLAVA</t>
  </si>
  <si>
    <t>METEORNE VODE</t>
  </si>
  <si>
    <t>IZLIV VODE</t>
  </si>
  <si>
    <t>OBJESTNA DEJANJA</t>
  </si>
  <si>
    <t>VIŠJI STROŠKI POPRAVILA</t>
  </si>
  <si>
    <t xml:space="preserve">OŠ ANTONA UKMARJA </t>
  </si>
  <si>
    <t>LOKACIJA NEPREMIČNINE (točen naslov in oznaka npr. glavna stavba, novi del, prizidek….)</t>
  </si>
  <si>
    <t>FINANČNA VREDNOST ADAPTACIJ V ZADNJEM LETU</t>
  </si>
  <si>
    <t>OŠ Antona Ukmarja Koper</t>
  </si>
  <si>
    <t>Enota - lokacija</t>
  </si>
  <si>
    <t>VREDNOST ZGRADBE</t>
  </si>
  <si>
    <t xml:space="preserve">VREDNOST OPREME (BREZ VOZIL IN OPREME NA PROSTEM) </t>
  </si>
  <si>
    <t>VREDNOST OPREME NA PROSTEM</t>
  </si>
  <si>
    <t>VLOM in ROP na 1. riziko</t>
  </si>
  <si>
    <t>VLOM /ROP NA 1. RIZIKO</t>
  </si>
  <si>
    <t>OŠ Antona Ukmarja</t>
  </si>
  <si>
    <t>VRTEC KOPER</t>
  </si>
  <si>
    <t xml:space="preserve">Dogovorjena nova vrednost zgradbe </t>
  </si>
  <si>
    <t>UPRAVA</t>
  </si>
  <si>
    <t>ENOTA ŠALARA</t>
  </si>
  <si>
    <t>ENOTA POBEGI</t>
  </si>
  <si>
    <t>ENOTA KEKEC</t>
  </si>
  <si>
    <t>ENOTA VANGANEL</t>
  </si>
  <si>
    <t>ENOTA BERTOKI</t>
  </si>
  <si>
    <t>ENOTA RIBICA</t>
  </si>
  <si>
    <t>ENOTA BONIFIKA-ŽOGICA</t>
  </si>
  <si>
    <t>VOJKOVO NABREŽJE-ČEBELICA</t>
  </si>
  <si>
    <t>m2</t>
  </si>
  <si>
    <t>DOGOVORJENA NOVA VREDNOST ZGRADBE</t>
  </si>
  <si>
    <t>OBJESTNA DEJANJA (škoda objekt)</t>
  </si>
  <si>
    <t>Enota Kekec</t>
  </si>
  <si>
    <t>Enota Šalara</t>
  </si>
  <si>
    <t>Enota Vanganel</t>
  </si>
  <si>
    <t>Enota Bertoki (Bertold Soros)</t>
  </si>
  <si>
    <t>Enota Pobegi</t>
  </si>
  <si>
    <t>Enota Ribica</t>
  </si>
  <si>
    <t>Enota Vojkovo Nabrežje</t>
  </si>
  <si>
    <t>Enota Bonifika</t>
  </si>
  <si>
    <t>Zgradbe skupaj (m2)</t>
  </si>
  <si>
    <t>Zgradbe vrednost</t>
  </si>
  <si>
    <t>Center za pomoč na domu Mali princ Koper</t>
  </si>
  <si>
    <t>OBJESTNA DEJANJA (samo objekt)</t>
  </si>
  <si>
    <t>Opomba:</t>
  </si>
  <si>
    <t>OŠ ŠMARJE PRI KOPRU Z VRTCEM</t>
  </si>
  <si>
    <t>Šmarje 1, glavna in edina stavba</t>
  </si>
  <si>
    <t>OŠ Šmarje z VVZ Šmarje</t>
  </si>
  <si>
    <t>Šmarje 1, Šmarje</t>
  </si>
  <si>
    <t>GIARDINO D'INFANZIA - VRTEC</t>
  </si>
  <si>
    <t>KOPER, Kolarska ulica 8</t>
  </si>
  <si>
    <t>OKNA</t>
  </si>
  <si>
    <t>OPEKA</t>
  </si>
  <si>
    <t>HRVATINI, Hrvatini 79</t>
  </si>
  <si>
    <t>ADAPTACIJA</t>
  </si>
  <si>
    <t>SEMEDELA, Semedela 28</t>
  </si>
  <si>
    <t xml:space="preserve">BERTOKI, Partizanska ul. 13 </t>
  </si>
  <si>
    <t>KOPER, Izolska vrata 2</t>
  </si>
  <si>
    <t>MASIVNA</t>
  </si>
  <si>
    <t>VLOM/ ROP NA 1. RIZIKO</t>
  </si>
  <si>
    <t>Enota KOPER</t>
  </si>
  <si>
    <t>Enota HRVATINI</t>
  </si>
  <si>
    <t xml:space="preserve">Enota SEMEDELA </t>
  </si>
  <si>
    <t xml:space="preserve">Enota BERTOKI    </t>
  </si>
  <si>
    <t>Enota IZOLSKA VRATA</t>
  </si>
  <si>
    <t>VRTEC SEMEDELA</t>
  </si>
  <si>
    <t>MARKOVEC, Pot v gaj 1, KOPER</t>
  </si>
  <si>
    <t>SLAVNIK, Nova ulica 2b, KOPER</t>
  </si>
  <si>
    <t>ROZMANOVA, Veluščkova 6, KOPER</t>
  </si>
  <si>
    <t>PRISOJE, Oljčna pot 63, KOPER</t>
  </si>
  <si>
    <t>HRVATINI, Hrvatini 137a, HRVATINI</t>
  </si>
  <si>
    <t>ZEMELJSKI PLAZ (SAMO ŠKODA NA OBJEKTU) NA DOG. NOVO VREDNOST</t>
  </si>
  <si>
    <t>OPREMA VLOM/ROP NA 1. RIZIKO</t>
  </si>
  <si>
    <t>Enota Markovec</t>
  </si>
  <si>
    <t>Enota Slavnik</t>
  </si>
  <si>
    <t>Enota Rozmanova</t>
  </si>
  <si>
    <t>Enota Hrvatini 137</t>
  </si>
  <si>
    <t>OŠ DUŠAN BORDON KOPER</t>
  </si>
  <si>
    <t>ŠOLSKA STAVBA</t>
  </si>
  <si>
    <t>FASADA,OKNA,STREHA</t>
  </si>
  <si>
    <t>OBNOVA TELOVADNICE ZA VRTEC</t>
  </si>
  <si>
    <t>OBNOVA TELOVADNICE</t>
  </si>
  <si>
    <t>VLOM NA 1. RIZIKO</t>
  </si>
  <si>
    <t>OŠ Dušan Bordon</t>
  </si>
  <si>
    <t>OŠ Ivana Babiča Jagra Marezige z vrtcem</t>
  </si>
  <si>
    <t>ŠOLA</t>
  </si>
  <si>
    <t>TELOVADNICA</t>
  </si>
  <si>
    <t xml:space="preserve">OŠ Ivana Babiča Jagra Marezige z vrtcem </t>
  </si>
  <si>
    <t>OŠ ŠKOFIJE in VRTEC ŠKOFIJE</t>
  </si>
  <si>
    <t>Zavod</t>
  </si>
  <si>
    <t>Knjige, knjiž. gradivo</t>
  </si>
  <si>
    <t>VRTEC PRI OŠ ŠKOFIJE</t>
  </si>
  <si>
    <t>LOKACIJA NEPREMIČNINE</t>
  </si>
  <si>
    <t>Vrtec Škofije</t>
  </si>
  <si>
    <t xml:space="preserve">OŠ PIER PAOLO VERGERIO IL VECCHIO </t>
  </si>
  <si>
    <t xml:space="preserve">  </t>
  </si>
  <si>
    <t>OŠ SEMEDELA</t>
  </si>
  <si>
    <t>opeka</t>
  </si>
  <si>
    <t xml:space="preserve">OŠ BERTOKI </t>
  </si>
  <si>
    <t>OŠ HRVATINI</t>
  </si>
  <si>
    <t>Masivna</t>
  </si>
  <si>
    <t>OŠ BERTOKI</t>
  </si>
  <si>
    <t>OPREMA VLOM/ ROP NA 1. RIZIKO</t>
  </si>
  <si>
    <t>OŠ GRAČIŠČE</t>
  </si>
  <si>
    <t>Gračišče 5, Gračišče</t>
  </si>
  <si>
    <t>1.</t>
  </si>
  <si>
    <t>GRAČIŠČE 5, GRAČIŠČE</t>
  </si>
  <si>
    <t>V CELOTI</t>
  </si>
  <si>
    <t>OŠ Gračišče</t>
  </si>
  <si>
    <t xml:space="preserve">OŠ HRVATINI </t>
  </si>
  <si>
    <t>OŠ + VRTEC DEKANI</t>
  </si>
  <si>
    <t>ŠOLA, DEKANI 32, 6271 DEKANI</t>
  </si>
  <si>
    <t>kamen,beton, opeka</t>
  </si>
  <si>
    <t>VRTEC RIŽANA , RIŽANA 2, 6271 DEKANI</t>
  </si>
  <si>
    <t>VLOM IN ROP NA 1. RIZIKO</t>
  </si>
  <si>
    <t>VLOM/ROP</t>
  </si>
  <si>
    <t>OŠ Dekani</t>
  </si>
  <si>
    <t>VVZ Rižana</t>
  </si>
  <si>
    <t>Kettejeva ulica 13, Koper</t>
  </si>
  <si>
    <t>Cesta Zore Perello Godina 1, Koper</t>
  </si>
  <si>
    <t>Nova ulica 2 b, Koper</t>
  </si>
  <si>
    <t>Rozmanova 21 a, Koper</t>
  </si>
  <si>
    <t>Gimnazijski trg 7, Koper</t>
  </si>
  <si>
    <t>Hrvatini 137, Ankaran</t>
  </si>
  <si>
    <t>Zap. št.</t>
  </si>
  <si>
    <t>Naslov</t>
  </si>
  <si>
    <t>F. Vel.</t>
  </si>
  <si>
    <t>Dat. cenitve</t>
  </si>
  <si>
    <t>Vrednost skupaj</t>
  </si>
  <si>
    <t>Vrednost ugod. lok.</t>
  </si>
  <si>
    <t>Vrednost grad. neamor.</t>
  </si>
  <si>
    <t>Vrednost kom. ured.</t>
  </si>
  <si>
    <t>Vrednost stavb. zem.</t>
  </si>
  <si>
    <t>IGM</t>
  </si>
  <si>
    <t>Reval. vred.</t>
  </si>
  <si>
    <t>Uprav.</t>
  </si>
  <si>
    <t>Naselje</t>
  </si>
  <si>
    <t>Šifra k.o.</t>
  </si>
  <si>
    <t>Ime k.o.</t>
  </si>
  <si>
    <t xml:space="preserve">Parc.št. </t>
  </si>
  <si>
    <t>Vrsta rabe</t>
  </si>
  <si>
    <t>Orient. vred.</t>
  </si>
  <si>
    <t>Status /je v upor./ ni v upor.</t>
  </si>
  <si>
    <t>UN</t>
  </si>
  <si>
    <t>posl.stan.objekt</t>
  </si>
  <si>
    <t>delno</t>
  </si>
  <si>
    <t>BREZOVICA PRI GRADINU 1B</t>
  </si>
  <si>
    <t>KS</t>
  </si>
  <si>
    <t>B pri Gradinu</t>
  </si>
  <si>
    <t>Gradin</t>
  </si>
  <si>
    <t>613/12</t>
  </si>
  <si>
    <t>poslovni objekt</t>
  </si>
  <si>
    <t>je</t>
  </si>
  <si>
    <t>GRAČIŠČE 3</t>
  </si>
  <si>
    <t>Gračišče</t>
  </si>
  <si>
    <t>Kubed</t>
  </si>
  <si>
    <t>4083/2</t>
  </si>
  <si>
    <t>pos.stan.objekt</t>
  </si>
  <si>
    <t xml:space="preserve">ni </t>
  </si>
  <si>
    <t>GRAČIŠČE 4</t>
  </si>
  <si>
    <t>GRADIN, stara osnovna šola</t>
  </si>
  <si>
    <t>ni</t>
  </si>
  <si>
    <t>HRVATINI 64</t>
  </si>
  <si>
    <t>Hrvatini</t>
  </si>
  <si>
    <t>Hribi</t>
  </si>
  <si>
    <t>KOPER,BAZOVIŠKA ULICA 15</t>
  </si>
  <si>
    <t>Koper</t>
  </si>
  <si>
    <t>216/1</t>
  </si>
  <si>
    <t>KOPER,BEBLERJEVA ULICA 6</t>
  </si>
  <si>
    <t>KOPER,BEBLERJEVA ULICA 8</t>
  </si>
  <si>
    <t>KOPER,BELVEDER 2</t>
  </si>
  <si>
    <t>KOPER,BERNETIČEVA ULICA 2</t>
  </si>
  <si>
    <t>Semedela</t>
  </si>
  <si>
    <t>239/38</t>
  </si>
  <si>
    <t>KOPER,BERNETIČEVA ULICA 4</t>
  </si>
  <si>
    <t>239/39</t>
  </si>
  <si>
    <t>KOPER,BUDIČINOVA ULICA 3A</t>
  </si>
  <si>
    <t>KOPER,CANKARJEVA ULICA 3</t>
  </si>
  <si>
    <t>KOPER,CANKARJEVA ULICA 4</t>
  </si>
  <si>
    <t>KOPER,CANKARJEVA ULICA 6</t>
  </si>
  <si>
    <t xml:space="preserve">KOPER, CANKARJEVA ULICA 9 </t>
  </si>
  <si>
    <t>201/1</t>
  </si>
  <si>
    <t>KOPER,CANKARJEVA ULICA 9</t>
  </si>
  <si>
    <t xml:space="preserve">je </t>
  </si>
  <si>
    <t>KOPER,CANKARJEVA ULICA 9A</t>
  </si>
  <si>
    <t>KOPER,CARPACCIOV TRG 4</t>
  </si>
  <si>
    <t>KOPER,CARPACCIOV TRG 5</t>
  </si>
  <si>
    <t>KOPER,CESTA ZORE PERELLO-GODINA 3</t>
  </si>
  <si>
    <t>1398/8</t>
  </si>
  <si>
    <t>KOPER, CESTA ZORE PERELLO-GODINA 3</t>
  </si>
  <si>
    <t>JZŠ</t>
  </si>
  <si>
    <t>gostinski lokal</t>
  </si>
  <si>
    <t>2605-1179-37</t>
  </si>
  <si>
    <t>KOPER,ČEVLJARSKA ULICA 13 je 11</t>
  </si>
  <si>
    <t>KOPER,ČEVLJARSKA ULICA 14</t>
  </si>
  <si>
    <t>KOPER,ČEVLJARSKA ULICA 17</t>
  </si>
  <si>
    <t>648/1</t>
  </si>
  <si>
    <t>KOPER,ČEVLJARSKA ULICA 18</t>
  </si>
  <si>
    <t>KOPER,ČEVLJARSKA ULICA 19</t>
  </si>
  <si>
    <t>KOPER,ČEVLJARSKA ULICA 2</t>
  </si>
  <si>
    <t>KOPER,ČEVLJARSKA ULICA 21</t>
  </si>
  <si>
    <t>KOPER,ČEVLJARSKA ULICA 22</t>
  </si>
  <si>
    <t>KOPER,ČEVLJARSKA ULICA 22A</t>
  </si>
  <si>
    <t>KOPER, ČEVLJARSKA ULICA - cerkvica</t>
  </si>
  <si>
    <t>sakralni objekt</t>
  </si>
  <si>
    <t>KOPER,ČEVLJARSKA ULICA 29</t>
  </si>
  <si>
    <t>686/1</t>
  </si>
  <si>
    <t>KOPER,ČEVLJARSKA ULICA 30</t>
  </si>
  <si>
    <t>KOPER,ČEVLJARSKA ULICA 32</t>
  </si>
  <si>
    <t>690/1</t>
  </si>
  <si>
    <t>690/2</t>
  </si>
  <si>
    <t>KOPER,ČEVLJARSKA ULICA 33</t>
  </si>
  <si>
    <t>686/2</t>
  </si>
  <si>
    <t>KOPER,ČEVLJARSKA ULICA 34</t>
  </si>
  <si>
    <t>690/3</t>
  </si>
  <si>
    <t>KOPER,ČEVLJARSKA ULICA 38</t>
  </si>
  <si>
    <t>692/2</t>
  </si>
  <si>
    <t>KOPER,ČEVLJARSKA ULICA 4</t>
  </si>
  <si>
    <t>KOPER,ČEVLJARSKA ULICA 5</t>
  </si>
  <si>
    <t>KOPER,ČEVLJARSKA ULICA 8</t>
  </si>
  <si>
    <t>724/2</t>
  </si>
  <si>
    <t>KOPER,DELLAVALLEJEVA ULICA 4</t>
  </si>
  <si>
    <t>KOPER,DELLAVALLEJEVA ULICA 7</t>
  </si>
  <si>
    <t>KOPER,DESTRADIJEV TRG 9</t>
  </si>
  <si>
    <t>286/2</t>
  </si>
  <si>
    <t>KOPER,DIMNIKARSKA ULICA 10</t>
  </si>
  <si>
    <t>1182/1</t>
  </si>
  <si>
    <t>1182/2</t>
  </si>
  <si>
    <t>1182/3</t>
  </si>
  <si>
    <t>KOPER,DIMNIKARSKA ULICA 8</t>
  </si>
  <si>
    <t>KOPER,DOLGA REBER 5</t>
  </si>
  <si>
    <t>318/8</t>
  </si>
  <si>
    <t>SV. ANTON - DVORI 25</t>
  </si>
  <si>
    <t>Dvori</t>
  </si>
  <si>
    <t>Sveti Anton</t>
  </si>
  <si>
    <t>241/30</t>
  </si>
  <si>
    <t>KOPER,GALLUSOVA ULICA 2</t>
  </si>
  <si>
    <t>KOPER,GALLUSOVA ULICA 5</t>
  </si>
  <si>
    <t>KOPER,GALLUSOVA ULICA 6</t>
  </si>
  <si>
    <t>KOPER,GARIBALDIJEVA ULICA 20</t>
  </si>
  <si>
    <t>KOPER,GARIBALDIJEVA ULICA 5</t>
  </si>
  <si>
    <t>704/2</t>
  </si>
  <si>
    <t>KOPER,GORTANOV TRG 13</t>
  </si>
  <si>
    <t>1030/2</t>
  </si>
  <si>
    <t>1030/3</t>
  </si>
  <si>
    <t>KOPER,GORTANOV TRG 14</t>
  </si>
  <si>
    <t>KOPER,GORTANOV TRG 15</t>
  </si>
  <si>
    <t>1000/1</t>
  </si>
  <si>
    <t>KOPER,GORTANOV TRG 4</t>
  </si>
  <si>
    <t>961/3</t>
  </si>
  <si>
    <t>KOPER,GRAMŠIJEV TRG 1</t>
  </si>
  <si>
    <t>KOPER,GRAMŠIJEV TRG 3</t>
  </si>
  <si>
    <t>412, 413</t>
  </si>
  <si>
    <t>KOPER,GRAMŠIJEV TRG 7</t>
  </si>
  <si>
    <t>KOPER,GRAMŠIJEV TRG 8</t>
  </si>
  <si>
    <t>KOPER,GREGORČIČEVA ULICA 4 (mkc)</t>
  </si>
  <si>
    <t>1169/2</t>
  </si>
  <si>
    <t>KOPER,GREGORČIČEVA ULICA 4</t>
  </si>
  <si>
    <t>KOPER,GREGORČIČEVA ULICA 6</t>
  </si>
  <si>
    <t>KOPER, ISTRSKA CESTA 13</t>
  </si>
  <si>
    <t>Bertoki</t>
  </si>
  <si>
    <t>3620/13</t>
  </si>
  <si>
    <t>pos.stan objekt</t>
  </si>
  <si>
    <t>KOPER, ISTRSKA CESTA 41</t>
  </si>
  <si>
    <t>3861/2</t>
  </si>
  <si>
    <t>KOPER,IZOLSKA VRATA 1</t>
  </si>
  <si>
    <t>KOPER,JURČIČEVA ULICA 2</t>
  </si>
  <si>
    <t>387/27</t>
  </si>
  <si>
    <t>KOPER,KETTEJEVA ULICA 12</t>
  </si>
  <si>
    <t>KOPER,KIDRIČEVA ULICA 1</t>
  </si>
  <si>
    <t>KOPER,KIDRIČEVA ULICA 10</t>
  </si>
  <si>
    <t>KOPER,KIDRIČEVA ULICA 12</t>
  </si>
  <si>
    <t>100/2</t>
  </si>
  <si>
    <t>KOPER,KIDRIČEVA ULICA 17</t>
  </si>
  <si>
    <t>755/2</t>
  </si>
  <si>
    <t>KOPER,KIDRIČEVA ULICA 18</t>
  </si>
  <si>
    <t>KOPER,KIDRIČEVA ULICA 23A</t>
  </si>
  <si>
    <t>782/2</t>
  </si>
  <si>
    <t>KOPER,KIDRIČEVA ULICA 3</t>
  </si>
  <si>
    <t>755/1</t>
  </si>
  <si>
    <t>KOPER,KIDRIČEVA ULICA 33</t>
  </si>
  <si>
    <t>KOPER,KIDRIČEVA ULICA 37</t>
  </si>
  <si>
    <t>KOPER,KIDRIČEVA ULICA 4</t>
  </si>
  <si>
    <t>103/1</t>
  </si>
  <si>
    <t>KOPER, KIDRIČEVA 41</t>
  </si>
  <si>
    <t>KOPER,KIDRIČEVA ULICA 43</t>
  </si>
  <si>
    <t>KOPER,KIDRIČEVA ULICA 46</t>
  </si>
  <si>
    <t>48/2</t>
  </si>
  <si>
    <t>KOPER,KIDRIČEVA ULICA 6</t>
  </si>
  <si>
    <t>102/1</t>
  </si>
  <si>
    <t>KOPER,KIDRIČEVA ULICA 7</t>
  </si>
  <si>
    <t>756/3</t>
  </si>
  <si>
    <t>KOPER,KOLARSKA ULICA 1</t>
  </si>
  <si>
    <t>1261/2</t>
  </si>
  <si>
    <t>KOPER,KOLARSKA ULICA 10</t>
  </si>
  <si>
    <t>KOPER,KOZLOVIČEVA ULICA 21</t>
  </si>
  <si>
    <t>229/10</t>
  </si>
  <si>
    <t>KOPER,KRELJEVA ULICA 3</t>
  </si>
  <si>
    <t>KOPER,MARUŠIČEVA ULICA 2</t>
  </si>
  <si>
    <t>632/1</t>
  </si>
  <si>
    <t>KOPER,MLADINSKA ULICA 6</t>
  </si>
  <si>
    <t>96/1</t>
  </si>
  <si>
    <t>Movraž</t>
  </si>
  <si>
    <t>solast.</t>
  </si>
  <si>
    <t>stan.z dvoriščem</t>
  </si>
  <si>
    <t>KOPER,MUZEJSKI TRG 2</t>
  </si>
  <si>
    <t>KOPER,MUŽČEV TRG 8</t>
  </si>
  <si>
    <t>KOPER,NALDINIJEVA ULICA 8</t>
  </si>
  <si>
    <t>KOPER, OBZIDNA ULICA 9</t>
  </si>
  <si>
    <t>poslovni objket</t>
  </si>
  <si>
    <t>KOPER,OLJČNA POT 4</t>
  </si>
  <si>
    <t>468/155</t>
  </si>
  <si>
    <t>KOPER,PREŠERNOV TRG 3</t>
  </si>
  <si>
    <t>1205/2</t>
  </si>
  <si>
    <t>KOPER,PREŠERNOV TRG 4</t>
  </si>
  <si>
    <t>KOPER,PREŠERNOV TRG 6</t>
  </si>
  <si>
    <t>KOPER,PREŠERNOV TRG 9</t>
  </si>
  <si>
    <t>KOPER,PRISTANIŠKA ULICA 1-taverna</t>
  </si>
  <si>
    <t>prireditve</t>
  </si>
  <si>
    <t>KOPER,PRISTANIŠKA ULICA 11</t>
  </si>
  <si>
    <t>KOPER,PRISTANIŠKA ULICA 27</t>
  </si>
  <si>
    <t>KOPER,PRISTANIŠKA ULICA 27A</t>
  </si>
  <si>
    <t>KOPER,PRISTANIŠKA ULICA 39</t>
  </si>
  <si>
    <t>1064/1</t>
  </si>
  <si>
    <t>KOPER,PRISTANIŠKA ULICA 5</t>
  </si>
  <si>
    <t>KOPER,PRISTANIŠKA ULICA 7</t>
  </si>
  <si>
    <t>KOPER,PUNTARSKA ULICA 5</t>
  </si>
  <si>
    <t>KOPER,REPIČEVA ULICA 6</t>
  </si>
  <si>
    <t>KOPER,RESSLOVA ULICA 7</t>
  </si>
  <si>
    <t>KOPER,ROZMANOVA ULICA 21</t>
  </si>
  <si>
    <t>KOPER,SABINIJEVA ULICA 2</t>
  </si>
  <si>
    <t>KOPER,SANTORIJEVA ULICA 2</t>
  </si>
  <si>
    <t>KOPER,SANTORIJEVA ULICA 7</t>
  </si>
  <si>
    <t>801/3</t>
  </si>
  <si>
    <t>KOPER,SOŠKA ULICA 1</t>
  </si>
  <si>
    <t>1218/3</t>
  </si>
  <si>
    <t>KOPER,SOŠKA ULICA 2A</t>
  </si>
  <si>
    <t>KOPER,SOŠKA ULICA 5</t>
  </si>
  <si>
    <t>1221/1</t>
  </si>
  <si>
    <t>KOPER,STANIČEV TRG 14</t>
  </si>
  <si>
    <t>KOPER,STANIČEV TRG 19</t>
  </si>
  <si>
    <t>KOPER,TITOV TRG (Loggia)</t>
  </si>
  <si>
    <t>145/3</t>
  </si>
  <si>
    <t>KOPER,TITOV TRG 2</t>
  </si>
  <si>
    <t>1383/1</t>
  </si>
  <si>
    <t>KOPER,TITOV TRG 3</t>
  </si>
  <si>
    <t>730/1</t>
  </si>
  <si>
    <t>KOPER,TOMAŽIČEV TRG 2</t>
  </si>
  <si>
    <t>KOPER,TOMINČEVA ULICA 1</t>
  </si>
  <si>
    <t>KOPER,TOMINČEVA ULICA 7</t>
  </si>
  <si>
    <t>KOPER,TOMŠIČEVA ULICA 6</t>
  </si>
  <si>
    <t>KOPER,TRG BROLO 3</t>
  </si>
  <si>
    <t>KOPER,TRG BROLO 4</t>
  </si>
  <si>
    <t>KOPER, TRG BROLO 4 (KONZULSKA 2)</t>
  </si>
  <si>
    <t>372/2</t>
  </si>
  <si>
    <t>stan. Objekt</t>
  </si>
  <si>
    <t>KOPER,TRG BROLO 6</t>
  </si>
  <si>
    <t>KOPER,TRG BROLO 9</t>
  </si>
  <si>
    <t>1371/3</t>
  </si>
  <si>
    <t>KOPER,TRIGLAVSKA ULICA 3</t>
  </si>
  <si>
    <t>716/1</t>
  </si>
  <si>
    <t>KOPER,TRUBARJEVA ULICA 2</t>
  </si>
  <si>
    <t>150/1</t>
  </si>
  <si>
    <t>KOPER,TRUBARJEVA ULICA 4</t>
  </si>
  <si>
    <t>148/3</t>
  </si>
  <si>
    <t>KOPER,TRUBARJEVA ULICA 6</t>
  </si>
  <si>
    <t>149/2</t>
  </si>
  <si>
    <t>KOPER,UKMARJEV TRG 7</t>
  </si>
  <si>
    <t>KOPER,ULICA AGRARNE REFORME 11</t>
  </si>
  <si>
    <t>670/2</t>
  </si>
  <si>
    <t>KOPER,ULICA AGRARNE REFORME 15</t>
  </si>
  <si>
    <t>665/1</t>
  </si>
  <si>
    <t>KOPER,ULICA OSVOBODILNE FRONTE 16</t>
  </si>
  <si>
    <t>661/5</t>
  </si>
  <si>
    <t>KOPER,ULICA OSVOBODILNE FRONTE 2</t>
  </si>
  <si>
    <t>KOPER,ULICA OSVOBODILNE FRONTE 9</t>
  </si>
  <si>
    <t>656/2</t>
  </si>
  <si>
    <t>KOPER,ULICA PRI VELIKIH VRATIH 12</t>
  </si>
  <si>
    <t>KOPER,ULICA PRI VELIKIH VRATIH 32</t>
  </si>
  <si>
    <t>1091/1</t>
  </si>
  <si>
    <t>KOPER,ULICA PRI VODNJAKU 2</t>
  </si>
  <si>
    <t>KOPER,ULICA STARE POŠTE 3</t>
  </si>
  <si>
    <t>KOPER,ULICA TALCEV 10</t>
  </si>
  <si>
    <t>1141/1</t>
  </si>
  <si>
    <t>KOPER,VANGANELSKA CESTA 55E</t>
  </si>
  <si>
    <t>6310/22</t>
  </si>
  <si>
    <t>KOPER,VERDIJEVA ULICA 1</t>
  </si>
  <si>
    <t>KOPER,VERDIJEVA ULICA 1A</t>
  </si>
  <si>
    <t>KOPER,VERDIJEVA ULICA 11</t>
  </si>
  <si>
    <t>KOPER,VERDIJEVA ULICA 2</t>
  </si>
  <si>
    <t>145/2</t>
  </si>
  <si>
    <t>KOPER, VERDIJEVA ULICA 2, 4 in TRUBARJEVA 1</t>
  </si>
  <si>
    <t>145/1, 145/2 in 144/1</t>
  </si>
  <si>
    <t>KOPER,VERDIJEVA ULICA 7</t>
  </si>
  <si>
    <t>94/3</t>
  </si>
  <si>
    <t>KOPER,VERDIJEVA ULICA 7A</t>
  </si>
  <si>
    <t>KOPER,VERDIJEVA ULICA 9</t>
  </si>
  <si>
    <t>93/1</t>
  </si>
  <si>
    <t>KOPER,VERGERJEV TRG 3</t>
  </si>
  <si>
    <t>147/1</t>
  </si>
  <si>
    <t>KOPER,VLAČIČEVA ULICA 1</t>
  </si>
  <si>
    <t>KOPER,VOJKOVO NABREŽJE 1</t>
  </si>
  <si>
    <t>1207/5</t>
  </si>
  <si>
    <t>KOPER,VOJKOVO NABREŽJE 29A</t>
  </si>
  <si>
    <t>1577/2</t>
  </si>
  <si>
    <t>KOPER,VOJKOVO NABREŽJE 37</t>
  </si>
  <si>
    <t>425/2</t>
  </si>
  <si>
    <t>KOPER,VOJKOVO NABREŽJE 5</t>
  </si>
  <si>
    <t>KOPER,VRTNA ULICA 6</t>
  </si>
  <si>
    <t>KOPER,ŽUPANČIČEVA ULICA 10</t>
  </si>
  <si>
    <t>879/2</t>
  </si>
  <si>
    <t>KOPER,ŽUPANČIČEVA ULICA 16</t>
  </si>
  <si>
    <t>872/2</t>
  </si>
  <si>
    <t>KOPER,ŽUPANČIČEVA ULICA 18</t>
  </si>
  <si>
    <t>KOPER, ŽUPANČIČEVA ULICA 24</t>
  </si>
  <si>
    <t>2605-1205-1</t>
  </si>
  <si>
    <t>KOPER,ŽUPANČIČEVA ULICA 26</t>
  </si>
  <si>
    <t>KOPER,ŽUPANČIČEVA ULICA 28</t>
  </si>
  <si>
    <t>1039/1</t>
  </si>
  <si>
    <t>KOPER,ŽUPANČIČEVA ULICA 32</t>
  </si>
  <si>
    <t>KOPER,ŽUPANČIČEVA ULICA 33</t>
  </si>
  <si>
    <t>KOPER,ŽUPANČIČEVA ULICA 34</t>
  </si>
  <si>
    <t>KOPER,ŽUPANČIČEVA ULICA 35</t>
  </si>
  <si>
    <t>KOPER,ŽUPANČIČEVA ULICA 36</t>
  </si>
  <si>
    <t>KOPER,ŽUPANČIČEVA ULICA 39</t>
  </si>
  <si>
    <t>KOPER,ŽUPANČIČEVA ULICA 41</t>
  </si>
  <si>
    <t>1180/1</t>
  </si>
  <si>
    <t>KOPER,ŽUPANČIČEVA ULICA 43</t>
  </si>
  <si>
    <t>KOPER,ŽUPANČIČEVA ULICA 45</t>
  </si>
  <si>
    <t>KOPER,ŽUPANČIČEVA ULICA 6</t>
  </si>
  <si>
    <t>HRASTOVLJE 53</t>
  </si>
  <si>
    <t>Hrastovlje</t>
  </si>
  <si>
    <t>877/60,61,62</t>
  </si>
  <si>
    <t>PLAVJE, Karaula</t>
  </si>
  <si>
    <t>Plavje</t>
  </si>
  <si>
    <t>objekt</t>
  </si>
  <si>
    <t>SPODNJE ŠKOFIJE 178</t>
  </si>
  <si>
    <t>Škofije</t>
  </si>
  <si>
    <t>SPODNJE ŠKOFIJE 182</t>
  </si>
  <si>
    <t>1669/6</t>
  </si>
  <si>
    <t>SVETI ANTON, stara osnovna šola</t>
  </si>
  <si>
    <t>Sveti anton</t>
  </si>
  <si>
    <t>ZGORNJE ŠKOFIJE 29</t>
  </si>
  <si>
    <t>društvo</t>
  </si>
  <si>
    <t>*111/1</t>
  </si>
  <si>
    <t>OŠ PRADE</t>
  </si>
  <si>
    <t>OŠ PRADE, NOVA ŠOLA, Pobeška cesta 52, 6000 Koper</t>
  </si>
  <si>
    <t>OŠ PRADE, STARA ŠOLA, Pobeška cesta 52, 6000 Koper</t>
  </si>
  <si>
    <t>KAMEN</t>
  </si>
  <si>
    <t>OŠ PRADE ENOTA SV.ANTON, Sv. Anton 2, 6276 Pobegi</t>
  </si>
  <si>
    <t xml:space="preserve">VLOM in ROP </t>
  </si>
  <si>
    <t>OŠ Prade nova šola</t>
  </si>
  <si>
    <t>OŠ Prade stara šola</t>
  </si>
  <si>
    <t>OŠ Prade Enota Sv. Anton stara šola (Sv. Anton 2)</t>
  </si>
  <si>
    <t>OŠ Prade Enota Sv. Anton nova šola (Sv. Anton 1)</t>
  </si>
  <si>
    <t>Videonadzorne kamere</t>
  </si>
  <si>
    <t>Občinski inšpektorat</t>
  </si>
  <si>
    <t>Verdijeva 4 in 6</t>
  </si>
  <si>
    <t>Verdijeva 10</t>
  </si>
  <si>
    <t>GOTOVINA NA PRENOSU IN PREVOZU</t>
  </si>
  <si>
    <t>GOTOVINA MED MANIPULACIJO</t>
  </si>
  <si>
    <t>OPREMA (z umetninami in  muzejskimi eksponati) VLOM IN ROP</t>
  </si>
  <si>
    <t>Skladišča ( štiri lokacije v Kopru)</t>
  </si>
  <si>
    <t xml:space="preserve">Verdijeva 4 in 6 </t>
  </si>
  <si>
    <t>Umetnine</t>
  </si>
  <si>
    <t>Stacionarni računalniki in rač.oprema</t>
  </si>
  <si>
    <t xml:space="preserve">OBJESTNA IN ZLONAMERNA DEJANJA </t>
  </si>
  <si>
    <t>Inv.št.</t>
  </si>
  <si>
    <t>Naziv osnovnega sredstva</t>
  </si>
  <si>
    <t>Model</t>
  </si>
  <si>
    <t>SN - serijska št.</t>
  </si>
  <si>
    <t>Nabavna vrednost</t>
  </si>
  <si>
    <t>Dodano</t>
  </si>
  <si>
    <t>STREŽNIKI</t>
  </si>
  <si>
    <t>0152546</t>
  </si>
  <si>
    <t>FDC01</t>
  </si>
  <si>
    <t>HP Proliant DL360 G7</t>
  </si>
  <si>
    <t>CZJ1140G52</t>
  </si>
  <si>
    <t>0152986</t>
  </si>
  <si>
    <t>FBACKUP</t>
  </si>
  <si>
    <t>HP Proliant DL380 G7</t>
  </si>
  <si>
    <t>CZ2206010G</t>
  </si>
  <si>
    <t>0153266</t>
  </si>
  <si>
    <t>HP Proliant DL380 G8</t>
  </si>
  <si>
    <t>CZ2243085D</t>
  </si>
  <si>
    <t>0153267</t>
  </si>
  <si>
    <t>CZ2243085G</t>
  </si>
  <si>
    <t>0153268</t>
  </si>
  <si>
    <t>CZ2243085F</t>
  </si>
  <si>
    <t>0152987</t>
  </si>
  <si>
    <t>Wi-FREE</t>
  </si>
  <si>
    <t>CZ2206010H</t>
  </si>
  <si>
    <t>0156081</t>
  </si>
  <si>
    <t>V10HS1</t>
  </si>
  <si>
    <t>HP Proliant DL360 G9</t>
  </si>
  <si>
    <t>CZJ7410BV2</t>
  </si>
  <si>
    <t>0156082</t>
  </si>
  <si>
    <t>V10HS2</t>
  </si>
  <si>
    <t>CZJ74104Z1</t>
  </si>
  <si>
    <t>0156083</t>
  </si>
  <si>
    <t>V10HS3</t>
  </si>
  <si>
    <t>CZJ7410BV3</t>
  </si>
  <si>
    <t>MREŽA</t>
  </si>
  <si>
    <t>0153481</t>
  </si>
  <si>
    <t>CISCO WS-C2960S-24PS-L</t>
  </si>
  <si>
    <t>FOC1721Z2CW</t>
  </si>
  <si>
    <t>-II-</t>
  </si>
  <si>
    <t>FOC1721Z2H4</t>
  </si>
  <si>
    <t>C2960S_V10_2N_SW1-1</t>
  </si>
  <si>
    <t>FOC1721Z2MA</t>
  </si>
  <si>
    <t>C2960S_V10_2N_SW1-2</t>
  </si>
  <si>
    <t>FOC1721Z2H7</t>
  </si>
  <si>
    <t>C2960S_V6_1N_SW2-1</t>
  </si>
  <si>
    <t>FOC1721Z2M3</t>
  </si>
  <si>
    <t>C2960S_V6_1N_SW2-2</t>
  </si>
  <si>
    <t>FOC1721Z2HG</t>
  </si>
  <si>
    <t>C2960S_V6_2N_SW1-1</t>
  </si>
  <si>
    <t>FOC1721Z303</t>
  </si>
  <si>
    <t>C2960S_PRET_SW1</t>
  </si>
  <si>
    <t>FOC1721Z2EQ</t>
  </si>
  <si>
    <t>FOC1721Z2H9</t>
  </si>
  <si>
    <t>0154475</t>
  </si>
  <si>
    <t>FOC1834Z4WS</t>
  </si>
  <si>
    <t>0154476</t>
  </si>
  <si>
    <t>FOC1834Z4XB</t>
  </si>
  <si>
    <t>0154477</t>
  </si>
  <si>
    <t>C3850_V10_PR_SW1-2</t>
  </si>
  <si>
    <t>CISCO WS-C3850-24T</t>
  </si>
  <si>
    <t>FOC1842X1JP</t>
  </si>
  <si>
    <t>0154478</t>
  </si>
  <si>
    <t>C3850_V10_PR_SW1-1</t>
  </si>
  <si>
    <t>FOC1842X1KQ</t>
  </si>
  <si>
    <t>0154619</t>
  </si>
  <si>
    <t>C2960S_V6_1N_SW2-3</t>
  </si>
  <si>
    <t>CISCO WS-C2960X-24PS-L</t>
  </si>
  <si>
    <t>FCW1923A1RJ</t>
  </si>
  <si>
    <t>0155501</t>
  </si>
  <si>
    <t>C2960S_V6_2N_SW1-2</t>
  </si>
  <si>
    <t>FCW2011B4CW</t>
  </si>
  <si>
    <t>0155668</t>
  </si>
  <si>
    <t>FCW2036A02H</t>
  </si>
  <si>
    <t>0156076</t>
  </si>
  <si>
    <t>V6_2N_SW2</t>
  </si>
  <si>
    <t>FCW2136D07K</t>
  </si>
  <si>
    <t>0156078</t>
  </si>
  <si>
    <t>PAN-PA-820</t>
  </si>
  <si>
    <t>012001007172</t>
  </si>
  <si>
    <t>0156079</t>
  </si>
  <si>
    <t>C3850_V10_PR_SW1-3</t>
  </si>
  <si>
    <t>FCW2136C09F</t>
  </si>
  <si>
    <t>0156080</t>
  </si>
  <si>
    <t>FOC1950W48V</t>
  </si>
  <si>
    <t>DRUGO: SAN,UPS, …</t>
  </si>
  <si>
    <t>0153269</t>
  </si>
  <si>
    <t>SANSW4 - SAN switch</t>
  </si>
  <si>
    <t>HP 8/24 BASE 16-Port SAN</t>
  </si>
  <si>
    <t>DISKOVNO POLJE, CTRL A in B</t>
  </si>
  <si>
    <t>HP P2000 G3 MSA FC</t>
  </si>
  <si>
    <t>0153274</t>
  </si>
  <si>
    <t>SANSW5 - SAN switch</t>
  </si>
  <si>
    <t>CZCZ42UXGN</t>
  </si>
  <si>
    <t>0153640</t>
  </si>
  <si>
    <t>UPS-RED</t>
  </si>
  <si>
    <t>SMART-UPS RACK 1500VA</t>
  </si>
  <si>
    <t>?</t>
  </si>
  <si>
    <t>0154362</t>
  </si>
  <si>
    <t>UPS-PP</t>
  </si>
  <si>
    <t>DELTA RT-10K (GAIA)</t>
  </si>
  <si>
    <t>A1H14400600WH</t>
  </si>
  <si>
    <t>0154620</t>
  </si>
  <si>
    <t>UPS-V10</t>
  </si>
  <si>
    <t xml:space="preserve">DELTA HPH-20K-BN </t>
  </si>
  <si>
    <t xml:space="preserve">Z3414C00122WD  </t>
  </si>
  <si>
    <t>0155123</t>
  </si>
  <si>
    <t>UPS-V6-1N</t>
  </si>
  <si>
    <t>EATON 5PX 1500IRT2U</t>
  </si>
  <si>
    <t>G034D30243</t>
  </si>
  <si>
    <t>0155124</t>
  </si>
  <si>
    <t>UPS-V6-2N</t>
  </si>
  <si>
    <t>EATON 9E 10KI</t>
  </si>
  <si>
    <t>G426702037</t>
  </si>
  <si>
    <t>0153928</t>
  </si>
  <si>
    <t>SISTEM ZA BAZO PODATKOV</t>
  </si>
  <si>
    <t>FORA1 - RAC1+B14</t>
  </si>
  <si>
    <t>Strežnik Abakus</t>
  </si>
  <si>
    <t>/</t>
  </si>
  <si>
    <t>FORA2 - RAC2</t>
  </si>
  <si>
    <t>FORA3 - STNDBY</t>
  </si>
  <si>
    <t>FORASAN1</t>
  </si>
  <si>
    <t>SAN Abakus</t>
  </si>
  <si>
    <t>FORASAN2</t>
  </si>
  <si>
    <t>FORASANswitch1</t>
  </si>
  <si>
    <t>NeatGear Pro Safe X5708E</t>
  </si>
  <si>
    <t>3GW13A74001C2</t>
  </si>
  <si>
    <t>FORASANswitch2</t>
  </si>
  <si>
    <t>3GW13A70000C1</t>
  </si>
  <si>
    <t>0155455</t>
  </si>
  <si>
    <t>UPS-V10-2N</t>
  </si>
  <si>
    <t>EATON 5P 1150IR</t>
  </si>
  <si>
    <t>G116G19130</t>
  </si>
  <si>
    <t>0155672</t>
  </si>
  <si>
    <t>HP 3PAR StoreServ 8200 2n Fld Int Base</t>
  </si>
  <si>
    <t>CZ264301SJ</t>
  </si>
  <si>
    <t>OŠ RAČUNALNIKI (serverji za zavarovanje)</t>
  </si>
  <si>
    <t>OŠ PPV</t>
  </si>
  <si>
    <t>OŠ Šmarje</t>
  </si>
  <si>
    <t>OŠ Koper</t>
  </si>
  <si>
    <t>OŠ Prade</t>
  </si>
  <si>
    <t>Vrtec Koper</t>
  </si>
  <si>
    <t>OŠ Dušana Bordona</t>
  </si>
  <si>
    <t>Vrtec Semedela</t>
  </si>
  <si>
    <t>HP PROLIANT DL120 G5</t>
  </si>
  <si>
    <t>HP PROLIANT ML 150 G6</t>
  </si>
  <si>
    <t>IBM X SERIES 206M - 2 KOSA</t>
  </si>
  <si>
    <t>Fujitsu-Siemens TX-200 S4</t>
  </si>
  <si>
    <t>HP ML310G5X3065</t>
  </si>
  <si>
    <t>HMML350pGEN8</t>
  </si>
  <si>
    <t>HP DL 380G7</t>
  </si>
  <si>
    <t>Datum nabave</t>
  </si>
  <si>
    <t>Vrsta predmeta</t>
  </si>
  <si>
    <t>inv. št.</t>
  </si>
  <si>
    <t>Dimenzije</t>
  </si>
  <si>
    <t>Vrednost</t>
  </si>
  <si>
    <t>Lastnina</t>
  </si>
  <si>
    <t>Vojaška avstrijska ladijska blagajna, kovano železo, XVIII. stol.</t>
  </si>
  <si>
    <t>KZ 1552</t>
  </si>
  <si>
    <t>135 x 74,2 x 82,6 cm</t>
  </si>
  <si>
    <t>PMK</t>
  </si>
  <si>
    <t>2.</t>
  </si>
  <si>
    <t>Predalnik (pisalni), druga polovica XIX.</t>
  </si>
  <si>
    <t>stol.</t>
  </si>
  <si>
    <t>KZ 1555</t>
  </si>
  <si>
    <t>123 x 62 x108 cm</t>
  </si>
  <si>
    <t>3.</t>
  </si>
  <si>
    <t>Lekarniški obzidni pult s predali, konec XIX . stol.</t>
  </si>
  <si>
    <t>KZ 1556</t>
  </si>
  <si>
    <t>245,3 x 52 x 85 cm</t>
  </si>
  <si>
    <t>4.</t>
  </si>
  <si>
    <t>Lekarniška prodajna miza (polkrožna), prva pol. XIX. stol.;</t>
  </si>
  <si>
    <t>KZ 1562</t>
  </si>
  <si>
    <t>304,5 x 60 x 92 cm</t>
  </si>
  <si>
    <t>5.</t>
  </si>
  <si>
    <t>Trodelni lekarniški predalnik z vitrinami;</t>
  </si>
  <si>
    <t>KZ 1558</t>
  </si>
  <si>
    <t>381,5 x 30,7 x 298 cm</t>
  </si>
  <si>
    <t>6.</t>
  </si>
  <si>
    <t>Dvodelni kotni lekarniški predalnik z vitrinami;</t>
  </si>
  <si>
    <t>KZ 1559</t>
  </si>
  <si>
    <t>124(2 x) x 30,7 x 298 cm</t>
  </si>
  <si>
    <t>7.</t>
  </si>
  <si>
    <t>Trodelni lekarniški predalnik z izbočenim osrednjim delom;</t>
  </si>
  <si>
    <t>KZ 1560</t>
  </si>
  <si>
    <t>118 x 147 x 30,7 x 298 cm</t>
  </si>
  <si>
    <t>8.</t>
  </si>
  <si>
    <t>Enodelni lekarniški predalnik z vitrino;</t>
  </si>
  <si>
    <t>KZ 1561</t>
  </si>
  <si>
    <t>141 x 30,7 x 298 cm</t>
  </si>
  <si>
    <t>9.</t>
  </si>
  <si>
    <t>Baročni trosed z medaljoni, XVIII. stol.</t>
  </si>
  <si>
    <t>KZ</t>
  </si>
  <si>
    <t>1537/5</t>
  </si>
  <si>
    <t>155 x 72 x 114 cm</t>
  </si>
  <si>
    <t>10.</t>
  </si>
  <si>
    <t>Baročno ogledalo s konzolo, les, pozlata, XVIII. stol.</t>
  </si>
  <si>
    <t>KZ 1536</t>
  </si>
  <si>
    <t>112 x 9 x 269 cm</t>
  </si>
  <si>
    <t>11.</t>
  </si>
  <si>
    <t>Portret koprskega zdravnika</t>
  </si>
  <si>
    <t>Giannandrea Manzonija; (original)</t>
  </si>
  <si>
    <t>88,7 x 104,5 cm</t>
  </si>
  <si>
    <t>12.</t>
  </si>
  <si>
    <t>79,7 x 64,5 cm</t>
  </si>
  <si>
    <t>MOK</t>
  </si>
  <si>
    <t>13.</t>
  </si>
  <si>
    <t>Neznani slikar, Lorenski vojvoda Karel Friderik na konju, XVIII. stol., olje na platno; (original)</t>
  </si>
  <si>
    <t>260 x 157 cm</t>
  </si>
  <si>
    <t>14.</t>
  </si>
  <si>
    <t>G. Paoletti, Grofica Garbini del Tacco z</t>
  </si>
  <si>
    <t>(kopija);</t>
  </si>
  <si>
    <t>100 x 123,5 cm</t>
  </si>
  <si>
    <t>15.</t>
  </si>
  <si>
    <t>Neznani slikar, Portret Katarine</t>
  </si>
  <si>
    <t>Arrigoni, 1723, olje na platno (original);</t>
  </si>
  <si>
    <t>100 x 114,5 cm</t>
  </si>
  <si>
    <t>16.</t>
  </si>
  <si>
    <t>Neznani slikar, Zakonca Grisoni, prva polovica XIX. stol., olje na platno</t>
  </si>
  <si>
    <t>100 x 85 cm</t>
  </si>
  <si>
    <t>17.</t>
  </si>
  <si>
    <t>G. Corer, Portret grofice Grisoni, XIX.</t>
  </si>
  <si>
    <t>100 x 113 cm</t>
  </si>
  <si>
    <t>18.</t>
  </si>
  <si>
    <t>Neznani slikar, Portret koprskega notarja</t>
  </si>
  <si>
    <t>88 x 103 cm</t>
  </si>
  <si>
    <t>19.</t>
  </si>
  <si>
    <t>113,6 x 133 cm</t>
  </si>
  <si>
    <t>20.</t>
  </si>
  <si>
    <t>Neznani slikar, Portret Andrea</t>
  </si>
  <si>
    <t>Manzonija, 1752, olje na platno</t>
  </si>
  <si>
    <t>110,4 x 126,5 cm</t>
  </si>
  <si>
    <t>21.</t>
  </si>
  <si>
    <t>Poprsje koprskega podestata Leonarda</t>
  </si>
  <si>
    <t>Nicolo` Donata, 1620, bron, delavnica</t>
  </si>
  <si>
    <t>77 x 70 cm</t>
  </si>
  <si>
    <t>22.</t>
  </si>
  <si>
    <t>23.</t>
  </si>
  <si>
    <t>Miza z intarzijami (predelana plošča)</t>
  </si>
  <si>
    <t>KZ 1548</t>
  </si>
  <si>
    <t>126 x 254 x 83 cm</t>
  </si>
  <si>
    <t>24.</t>
  </si>
  <si>
    <t>Konzolna miza z belo marmorno ploščo</t>
  </si>
  <si>
    <t>KZ 1549</t>
  </si>
  <si>
    <t>122 x 55 x 78,5 cm</t>
  </si>
  <si>
    <t>S K U P A J</t>
  </si>
  <si>
    <r>
      <t xml:space="preserve">E. Novak, Veduta Kopra, druga pol. XIX. stol, olje platno </t>
    </r>
    <r>
      <rPr>
        <b/>
        <sz val="11"/>
        <color rgb="FF000000"/>
        <rFont val="Calibri"/>
        <family val="2"/>
        <charset val="238"/>
        <scheme val="minor"/>
      </rPr>
      <t>(kopija)</t>
    </r>
  </si>
  <si>
    <r>
      <t xml:space="preserve">stol., olje na platno </t>
    </r>
    <r>
      <rPr>
        <b/>
        <sz val="11"/>
        <color rgb="FF000000"/>
        <rFont val="Calibri"/>
        <family val="2"/>
        <charset val="238"/>
        <scheme val="minor"/>
      </rPr>
      <t>(kopija)</t>
    </r>
    <r>
      <rPr>
        <sz val="11"/>
        <color rgb="FF000000"/>
        <rFont val="Calibri"/>
        <family val="2"/>
        <charset val="238"/>
        <scheme val="minor"/>
      </rPr>
      <t>, 1846;</t>
    </r>
  </si>
  <si>
    <r>
      <t xml:space="preserve">Neznani slikar, Portret Pietra Zanchija, stotnika koprskih mestnih strelcev, XVII. stol., olje na platno </t>
    </r>
    <r>
      <rPr>
        <b/>
        <sz val="11"/>
        <color rgb="FF000000"/>
        <rFont val="Calibri"/>
        <family val="2"/>
        <charset val="238"/>
        <scheme val="minor"/>
      </rPr>
      <t>(kopija);</t>
    </r>
  </si>
  <si>
    <r>
      <t xml:space="preserve">Giulia Dal Mora </t>
    </r>
    <r>
      <rPr>
        <b/>
        <sz val="11"/>
        <color rgb="FF000000"/>
        <rFont val="Calibri"/>
        <family val="2"/>
        <charset val="238"/>
        <scheme val="minor"/>
      </rPr>
      <t>(kopija);</t>
    </r>
  </si>
  <si>
    <r>
      <t xml:space="preserve">Veduta Kopra </t>
    </r>
    <r>
      <rPr>
        <b/>
        <sz val="11"/>
        <color rgb="FF000000"/>
        <rFont val="Calibri"/>
        <family val="2"/>
        <charset val="238"/>
        <scheme val="minor"/>
      </rPr>
      <t>(kopija</t>
    </r>
    <r>
      <rPr>
        <sz val="11"/>
        <color rgb="FF000000"/>
        <rFont val="Calibri"/>
        <family val="2"/>
        <charset val="238"/>
        <scheme val="minor"/>
      </rPr>
      <t>)</t>
    </r>
  </si>
  <si>
    <t>SKLOP 1</t>
  </si>
  <si>
    <t>SKLOP 2</t>
  </si>
  <si>
    <t>Pametna klop</t>
  </si>
  <si>
    <t>Škofije 40/d, Škofije</t>
  </si>
  <si>
    <t>VRTEC DEKANI, DEKANI 32, 6271 DEKANI</t>
  </si>
  <si>
    <t>OŠ VERGERIJEV TRG 4</t>
  </si>
  <si>
    <t>P+1+M</t>
  </si>
  <si>
    <t>Igrala na javnih igriščih</t>
  </si>
  <si>
    <t>ZAP.</t>
  </si>
  <si>
    <t>IME</t>
  </si>
  <si>
    <t>NASELJA</t>
  </si>
  <si>
    <t>NASLOV</t>
  </si>
  <si>
    <t>ZAKLONIŠČA</t>
  </si>
  <si>
    <t xml:space="preserve">STOPNJA </t>
  </si>
  <si>
    <t>ODPORNOSTI</t>
  </si>
  <si>
    <t xml:space="preserve">VRSTA </t>
  </si>
  <si>
    <t>LASTNIK</t>
  </si>
  <si>
    <t>OPOMBA</t>
  </si>
  <si>
    <t>KAPACITETA</t>
  </si>
  <si>
    <t>Prebivalci/</t>
  </si>
  <si>
    <t>površina m2</t>
  </si>
  <si>
    <t>Gramscijev trg</t>
  </si>
  <si>
    <t>Osnovna zaščita</t>
  </si>
  <si>
    <t>Javno</t>
  </si>
  <si>
    <t>Polovico zaklonišča uporablja strelsko društvo Koper, polovico pa PGD Koper (društvo ne deluje)</t>
  </si>
  <si>
    <t>200 /200</t>
  </si>
  <si>
    <t>Vojkovo nabrežje 38</t>
  </si>
  <si>
    <t xml:space="preserve">Zaklonišče se uporablja kot skladišče opreme CZ </t>
  </si>
  <si>
    <t>270 / 400</t>
  </si>
  <si>
    <t>Žusterna</t>
  </si>
  <si>
    <t>Beblerjeva 12</t>
  </si>
  <si>
    <t>Hišno</t>
  </si>
  <si>
    <t>Stanovalci (MOK samo upravlja z njim)</t>
  </si>
  <si>
    <t>Zaklonišče se uporablja kot skladišče opreme CZ in delno za arhiv MOK</t>
  </si>
  <si>
    <t>Jurčičeva 2</t>
  </si>
  <si>
    <t>Z zakloniščem upravlja KS Semedela, katerega je dala v najem namizno teniškem društvu</t>
  </si>
  <si>
    <t>Škocjan</t>
  </si>
  <si>
    <t>Cesta Marežganskega upora 2</t>
  </si>
  <si>
    <t>Cimos Koper ½ in MOK ½</t>
  </si>
  <si>
    <t>Z zakloniščem (polovico) upravlja KS Škocjan, katerega je dala v najem in je v njem fitnes</t>
  </si>
  <si>
    <t>300 /300</t>
  </si>
  <si>
    <t>Za gradom</t>
  </si>
  <si>
    <t>Benčičeva</t>
  </si>
  <si>
    <t>SGP Koper (Makro 5) odstopil MOK- pogodba UN</t>
  </si>
  <si>
    <t>Zaklonišče uporablja Jamarsko društvo Dimnice in Klub tabornikov Kost, katera imata z MOK sklenjeno pogodbo</t>
  </si>
  <si>
    <t>Cimos Koper in MOK</t>
  </si>
  <si>
    <t>PREGLED ZAKLONIŠČ S KATERIMI UPRAVLJA MESTNA OBČINA KOPER</t>
  </si>
  <si>
    <t>Lastnik in uporabnik morata zaklonišče vzdrževati v takšnem stanju, ki ustreza njegovi namembnosti.</t>
  </si>
  <si>
    <t>Zavarovanje dodatnih požarnih nevarnosti:</t>
  </si>
  <si>
    <r>
      <rPr>
        <b/>
        <sz val="11"/>
        <color theme="1"/>
        <rFont val="Calibri"/>
        <family val="2"/>
        <charset val="238"/>
        <scheme val="minor"/>
      </rPr>
      <t>IZLITJE VODE IZ CEVI</t>
    </r>
    <r>
      <rPr>
        <sz val="11"/>
        <color theme="1"/>
        <rFont val="Calibri"/>
        <family val="2"/>
        <charset val="238"/>
        <scheme val="minor"/>
      </rPr>
      <t xml:space="preserve"> za vse objekte iz zgornjega seznama. Zavarovalna vsota na 1. riziko za objekt je 2.600 EUR po posameznem objektu.</t>
    </r>
  </si>
  <si>
    <r>
      <rPr>
        <b/>
        <sz val="11"/>
        <color theme="1"/>
        <rFont val="Calibri"/>
        <family val="2"/>
        <charset val="238"/>
        <scheme val="minor"/>
      </rPr>
      <t>VDOR METEORNIH VOD</t>
    </r>
    <r>
      <rPr>
        <sz val="11"/>
        <color theme="1"/>
        <rFont val="Calibri"/>
        <family val="2"/>
        <charset val="238"/>
        <scheme val="minor"/>
      </rPr>
      <t xml:space="preserve"> na 1. riziko z zavarovalno vsoto 2.000 EUR po posameznem objektu.</t>
    </r>
  </si>
  <si>
    <r>
      <rPr>
        <b/>
        <sz val="11"/>
        <color theme="1"/>
        <rFont val="Calibri"/>
        <family val="2"/>
        <charset val="238"/>
        <scheme val="minor"/>
      </rPr>
      <t>POPLAVA</t>
    </r>
    <r>
      <rPr>
        <sz val="11"/>
        <color theme="1"/>
        <rFont val="Calibri"/>
        <family val="2"/>
        <charset val="238"/>
        <scheme val="minor"/>
      </rPr>
      <t xml:space="preserve"> na 1. riziko z zavarovalno vsoto 8.500 EUR po posameznem objektu.</t>
    </r>
  </si>
  <si>
    <r>
      <rPr>
        <b/>
        <sz val="11"/>
        <color theme="1"/>
        <rFont val="Calibri"/>
        <family val="2"/>
        <charset val="238"/>
        <scheme val="minor"/>
      </rPr>
      <t>OBJESTNA DEJANJA</t>
    </r>
    <r>
      <rPr>
        <sz val="11"/>
        <color theme="1"/>
        <rFont val="Calibri"/>
        <family val="2"/>
        <charset val="238"/>
        <scheme val="minor"/>
      </rPr>
      <t xml:space="preserve"> na 1. riziko do 1.300 EUR po posameznem objektu.</t>
    </r>
  </si>
  <si>
    <t xml:space="preserve">število zaposlenih </t>
  </si>
  <si>
    <r>
      <rPr>
        <b/>
        <sz val="11.5"/>
        <rFont val="Calibri"/>
        <family val="2"/>
        <charset val="238"/>
        <scheme val="minor"/>
      </rPr>
      <t>Občinska uprava</t>
    </r>
    <r>
      <rPr>
        <sz val="11.5"/>
        <rFont val="Calibri"/>
        <family val="2"/>
        <charset val="238"/>
        <scheme val="minor"/>
      </rPr>
      <t>: Verdijeva 10, Verdijeva 4 in 6, Občinski inšpektorat, Skladišča</t>
    </r>
  </si>
  <si>
    <r>
      <t xml:space="preserve">Videonadzori </t>
    </r>
    <r>
      <rPr>
        <sz val="11.5"/>
        <rFont val="Calibri"/>
        <family val="2"/>
        <charset val="238"/>
        <scheme val="minor"/>
      </rPr>
      <t>(različne lokacije Koper)</t>
    </r>
  </si>
  <si>
    <t>ZGRADBE IN OPREMA</t>
  </si>
  <si>
    <t xml:space="preserve">             II.                 </t>
  </si>
  <si>
    <r>
      <t xml:space="preserve">Oprema, stroji, aparati </t>
    </r>
    <r>
      <rPr>
        <u/>
        <sz val="11"/>
        <rFont val="Calibri"/>
        <family val="2"/>
        <charset val="238"/>
        <scheme val="minor"/>
      </rPr>
      <t xml:space="preserve">skupaj </t>
    </r>
    <r>
      <rPr>
        <sz val="11"/>
        <rFont val="Calibri"/>
        <family val="2"/>
        <charset val="238"/>
        <scheme val="minor"/>
      </rPr>
      <t>(vsebuje vrednosti od II.A do II.F)</t>
    </r>
  </si>
  <si>
    <t xml:space="preserve">Zgradbe vrednost v EUR </t>
  </si>
  <si>
    <t>Povsod BREZ odbitne franšize, razen pri objestnih dejanjih, kjer znaša odbitna franšiza 100 EUR.</t>
  </si>
  <si>
    <r>
      <rPr>
        <b/>
        <sz val="11"/>
        <color theme="1"/>
        <rFont val="Calibri"/>
        <family val="2"/>
        <charset val="238"/>
        <scheme val="minor"/>
      </rPr>
      <t>Opomba</t>
    </r>
    <r>
      <rPr>
        <sz val="11"/>
        <color theme="1"/>
        <rFont val="Calibri"/>
        <family val="2"/>
        <charset val="238"/>
        <scheme val="minor"/>
      </rPr>
      <t xml:space="preserve"> : zavarovalne vsote za dodatne nevarnosti veljajo za OPREMO in OBJEKTE skupaj, razen pri objestnih dejanjih in plazu.</t>
    </r>
  </si>
  <si>
    <t>Naziv ali lokacija opreme</t>
  </si>
  <si>
    <t>Osebno panoramsko dvigalo Bastion v Kopru</t>
  </si>
  <si>
    <t>Pretorska palača, Titov trg 3, Koper</t>
  </si>
  <si>
    <r>
      <t xml:space="preserve">Pretorska palača, </t>
    </r>
    <r>
      <rPr>
        <sz val="11.5"/>
        <rFont val="Calibri"/>
        <family val="2"/>
        <charset val="238"/>
        <scheme val="minor"/>
      </rPr>
      <t>Titov trg 3, Koper</t>
    </r>
  </si>
  <si>
    <r>
      <rPr>
        <b/>
        <sz val="11"/>
        <color theme="1"/>
        <rFont val="Calibri"/>
        <family val="2"/>
        <charset val="238"/>
        <scheme val="minor"/>
      </rPr>
      <t>OPOMBA</t>
    </r>
    <r>
      <rPr>
        <sz val="11"/>
        <color theme="1"/>
        <rFont val="Calibri"/>
        <family val="2"/>
        <charset val="238"/>
        <scheme val="minor"/>
      </rPr>
      <t>: Zaklonišča se gradijo za zaščito prebivalcev pred vojnimi in drugimi nevarnostmi.</t>
    </r>
  </si>
  <si>
    <r>
      <t xml:space="preserve">Zavarujejo je gradbeni objekti s katerimi upravlja MOK (zavarovalna vsota </t>
    </r>
    <r>
      <rPr>
        <b/>
        <sz val="11"/>
        <color theme="1"/>
        <rFont val="Calibri"/>
        <family val="2"/>
        <charset val="238"/>
        <scheme val="minor"/>
      </rPr>
      <t>650 EUR / 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)</t>
    </r>
  </si>
  <si>
    <t>ZAVAROVANJE ZAVETIŠČA ZA ŽIVALI "SV. ANTON"</t>
  </si>
  <si>
    <t>nova nabavna vrednost</t>
  </si>
  <si>
    <t>oprema brez strojelomnega rizika</t>
  </si>
  <si>
    <t>oprema s strojelomnim rizikom (vključena čistilna naprava v vrednosti 25.000 EUR)</t>
  </si>
  <si>
    <t xml:space="preserve">Opomba : </t>
  </si>
  <si>
    <t>SEZNAM PREDMETOV Pokrajinskega muzeja Koper, ki se nahaja v Pretorski palači</t>
  </si>
  <si>
    <t>otroci, XIX. stol., olje na platno (kopija)</t>
  </si>
  <si>
    <t>Candusiusa, 1730, olje na platno (original)</t>
  </si>
  <si>
    <r>
      <rPr>
        <b/>
        <sz val="14"/>
        <color theme="1"/>
        <rFont val="Calibri"/>
        <family val="2"/>
        <charset val="238"/>
        <scheme val="minor"/>
      </rPr>
      <t xml:space="preserve">SKUPNO ZAKLONIŠČNIH MEST : 1370 / 1500 </t>
    </r>
    <r>
      <rPr>
        <sz val="14"/>
        <color theme="1"/>
        <rFont val="Calibri"/>
        <family val="2"/>
        <charset val="238"/>
        <scheme val="minor"/>
      </rPr>
      <t xml:space="preserve">    </t>
    </r>
  </si>
  <si>
    <r>
      <t xml:space="preserve">          </t>
    </r>
    <r>
      <rPr>
        <b/>
        <sz val="11"/>
        <rFont val="Calibri"/>
        <family val="2"/>
        <charset val="238"/>
        <scheme val="minor"/>
      </rPr>
      <t xml:space="preserve">   II.  </t>
    </r>
    <r>
      <rPr>
        <sz val="11"/>
        <rFont val="Calibri"/>
        <family val="2"/>
        <charset val="238"/>
        <scheme val="minor"/>
      </rPr>
      <t xml:space="preserve">               </t>
    </r>
  </si>
  <si>
    <r>
      <rPr>
        <b/>
        <sz val="11"/>
        <rFont val="Calibri"/>
        <family val="2"/>
        <charset val="238"/>
        <scheme val="minor"/>
      </rPr>
      <t xml:space="preserve">Oprema, stroji, aparati </t>
    </r>
    <r>
      <rPr>
        <b/>
        <u/>
        <sz val="11"/>
        <rFont val="Calibri"/>
        <family val="2"/>
        <charset val="238"/>
        <scheme val="minor"/>
      </rPr>
      <t xml:space="preserve">skupaj </t>
    </r>
    <r>
      <rPr>
        <sz val="11"/>
        <rFont val="Calibri"/>
        <family val="2"/>
        <charset val="238"/>
        <scheme val="minor"/>
      </rPr>
      <t>(vsebuje vrednosti od II.A do II.E)</t>
    </r>
  </si>
  <si>
    <r>
      <t xml:space="preserve">Stroji in aparati z stojelom. rizikom (npr. vse električne naprave </t>
    </r>
    <r>
      <rPr>
        <u/>
        <sz val="11"/>
        <rFont val="Calibri"/>
        <family val="2"/>
        <charset val="238"/>
        <scheme val="minor"/>
      </rPr>
      <t>razen računalnikov</t>
    </r>
    <r>
      <rPr>
        <sz val="11"/>
        <rFont val="Calibri"/>
        <family val="2"/>
        <charset val="238"/>
        <scheme val="minor"/>
      </rPr>
      <t>)</t>
    </r>
  </si>
  <si>
    <r>
      <rPr>
        <b/>
        <sz val="11"/>
        <rFont val="Calibri"/>
        <family val="2"/>
        <charset val="238"/>
        <scheme val="minor"/>
      </rPr>
      <t xml:space="preserve">Oprema, stroji, aparati </t>
    </r>
    <r>
      <rPr>
        <b/>
        <u/>
        <sz val="11"/>
        <rFont val="Calibri"/>
        <family val="2"/>
        <charset val="238"/>
        <scheme val="minor"/>
      </rPr>
      <t xml:space="preserve">skupaj </t>
    </r>
    <r>
      <rPr>
        <sz val="11"/>
        <rFont val="Calibri"/>
        <family val="2"/>
        <charset val="238"/>
        <scheme val="minor"/>
      </rPr>
      <t>(vsebuje vrednosti od II.A do II.G)</t>
    </r>
  </si>
  <si>
    <t>DELFINO BLU</t>
  </si>
  <si>
    <t>Kolarska ulica 8, 6000 Koper</t>
  </si>
  <si>
    <t>datum nabave</t>
  </si>
  <si>
    <t xml:space="preserve">V njih izvaja program Center za pomoč na domu Mali princ (varovanje starejših oseb na daljavo) in program Vitica (storitve spremstva in pomoči pri posameznih opravilih starejšim osebam). </t>
  </si>
  <si>
    <t>CENTER ZA POMOČ NA DOMU - MALI PRINC</t>
  </si>
  <si>
    <r>
      <t xml:space="preserve">Prostore ima v uporabi </t>
    </r>
    <r>
      <rPr>
        <b/>
        <sz val="10"/>
        <color theme="1"/>
        <rFont val="Calibri"/>
        <family val="2"/>
        <charset val="238"/>
        <scheme val="minor"/>
      </rPr>
      <t xml:space="preserve">Obalni dom upokojencev Koper. </t>
    </r>
  </si>
  <si>
    <r>
      <t>Zgradbe skupaj (m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>)</t>
    </r>
  </si>
  <si>
    <t>Prostori v lasti MOK -                                        Dolinska cesta 58A, 6000 Koper</t>
  </si>
  <si>
    <r>
      <rPr>
        <b/>
        <sz val="11"/>
        <color theme="1"/>
        <rFont val="Calibri"/>
        <family val="2"/>
        <charset val="238"/>
        <scheme val="minor"/>
      </rPr>
      <t>Opomba</t>
    </r>
    <r>
      <rPr>
        <sz val="11"/>
        <color theme="1"/>
        <rFont val="Calibri"/>
        <family val="2"/>
        <charset val="238"/>
        <scheme val="minor"/>
      </rPr>
      <t xml:space="preserve"> : zavarovalne vsote za dodatne nevarnosti veljajo za OPREMO in OBJEKTE skupaj, razen pri plazu.</t>
    </r>
  </si>
  <si>
    <t>Uprava</t>
  </si>
  <si>
    <t>OPREMA VLOM/ROP</t>
  </si>
  <si>
    <r>
      <rPr>
        <b/>
        <sz val="11"/>
        <rFont val="Calibri"/>
        <family val="2"/>
        <charset val="238"/>
        <scheme val="minor"/>
      </rPr>
      <t xml:space="preserve">Oprema, stroji, aparati </t>
    </r>
    <r>
      <rPr>
        <b/>
        <u/>
        <sz val="11"/>
        <rFont val="Calibri"/>
        <family val="2"/>
        <charset val="238"/>
        <scheme val="minor"/>
      </rPr>
      <t xml:space="preserve">skupaj </t>
    </r>
    <r>
      <rPr>
        <sz val="11"/>
        <rFont val="Calibri"/>
        <family val="2"/>
        <charset val="238"/>
        <scheme val="minor"/>
      </rPr>
      <t>(vsebuje vrednosti od II.A do II.F)</t>
    </r>
  </si>
  <si>
    <t>VRTEC SEMEDELA, Nova ulica 2b, Koper</t>
  </si>
  <si>
    <t>SKUPAJ</t>
  </si>
  <si>
    <t>*HRVATINI/OŠ - 2 oddelka sta v prostorih osnovne šole Hrvatini.</t>
  </si>
  <si>
    <t>**MARKOVEC/BE - 2 oddelka imamo v prostorih balinišča - Javni zavod za šport.</t>
  </si>
  <si>
    <t>ZEMELJSKI PLAZ (SAMO ŠKODA NA OBJEKTU) na dog.novo vrednost</t>
  </si>
  <si>
    <t>Enota Prisoje</t>
  </si>
  <si>
    <r>
      <t xml:space="preserve">Stroji in aparati z stojelom. rizikom (npr. vse električne naprave </t>
    </r>
    <r>
      <rPr>
        <u/>
        <sz val="10"/>
        <rFont val="Calibri"/>
        <family val="2"/>
        <charset val="238"/>
        <scheme val="minor"/>
      </rPr>
      <t>razen računalnikov</t>
    </r>
    <r>
      <rPr>
        <sz val="10"/>
        <rFont val="Calibri"/>
        <family val="2"/>
        <charset val="238"/>
        <scheme val="minor"/>
      </rPr>
      <t>)</t>
    </r>
  </si>
  <si>
    <t>Nepremičnina</t>
  </si>
  <si>
    <t>OŠ PRADE ENOTA SV.ANTON NOVA ŠOLA, Sv. Anton 1, Pobegi</t>
  </si>
  <si>
    <t>POBEŠKA CESTA 52, 6000 KOPER</t>
  </si>
  <si>
    <t>OŠ ELVIRE VATOVEC PRADE</t>
  </si>
  <si>
    <r>
      <t xml:space="preserve">Oprema, stroji, aparati </t>
    </r>
    <r>
      <rPr>
        <u/>
        <sz val="11"/>
        <rFont val="Calibri"/>
        <family val="2"/>
        <charset val="238"/>
        <scheme val="minor"/>
      </rPr>
      <t xml:space="preserve">skupaj </t>
    </r>
    <r>
      <rPr>
        <sz val="11"/>
        <rFont val="Calibri"/>
        <family val="2"/>
        <charset val="238"/>
        <scheme val="minor"/>
      </rPr>
      <t>(vsebuje vrednosti od II.A do II.G)</t>
    </r>
  </si>
  <si>
    <r>
      <rPr>
        <b/>
        <sz val="11"/>
        <color theme="1"/>
        <rFont val="Calibri"/>
        <family val="2"/>
        <charset val="238"/>
        <scheme val="minor"/>
      </rPr>
      <t>Opomba</t>
    </r>
    <r>
      <rPr>
        <sz val="11"/>
        <color theme="1"/>
        <rFont val="Calibri"/>
        <family val="2"/>
        <charset val="238"/>
        <scheme val="minor"/>
      </rPr>
      <t xml:space="preserve"> : zavarovalne vsote za dodatne nevarnosti veljajo za OPREMO in OBJEKTE skupaj, razen pri plazu.</t>
    </r>
  </si>
  <si>
    <t>DEKANI 32, 6271 DEKANI</t>
  </si>
  <si>
    <t>Turistična org. Koper : stojnice, lesene hišice…</t>
  </si>
  <si>
    <t>Fontana na Ljubljanski cesti v Kopru</t>
  </si>
  <si>
    <t>Fontana na Hlavatyjevem trgu v Kopru</t>
  </si>
  <si>
    <t>Sanitarni kontejner</t>
  </si>
  <si>
    <t>3x tuši v skupni vrednosti</t>
  </si>
  <si>
    <t>2x pitnika vode v skupni vrednosti</t>
  </si>
  <si>
    <t>VREDNOST OPREME NA PROSTEM* (brez vozil)</t>
  </si>
  <si>
    <t>*Različne lokacije v MOK; gre predvsem za opremo otroških in športnih igrišč, 4 bivalne kontejnerje, 8 jumbo reklamnih panojev, itd.</t>
  </si>
  <si>
    <t>17x merilci hitrosti : vrednost enega 3.600 EUR</t>
  </si>
  <si>
    <t>5x polnilnice za električna vozila v skupni vrednosti</t>
  </si>
  <si>
    <t>NOVA NABAVNA VREDNOST</t>
  </si>
  <si>
    <t>Novoletne lučke / okrasitev</t>
  </si>
  <si>
    <t>Zaloge so zavarovane na novo vrednost do ZV 5.000 EUR</t>
  </si>
  <si>
    <t>UDAREC NEZNANEGA MOTORNEGA VOZILA na ZV</t>
  </si>
  <si>
    <t>Zavarovanje dodatnih požarnih nevarnosti (na 1. riziko za objekt in opremo skupaj):</t>
  </si>
  <si>
    <r>
      <rPr>
        <b/>
        <sz val="10"/>
        <color theme="1"/>
        <rFont val="Calibri"/>
        <family val="2"/>
        <charset val="238"/>
        <scheme val="minor"/>
      </rPr>
      <t xml:space="preserve">ZEMELJSKI PLAZ </t>
    </r>
    <r>
      <rPr>
        <sz val="10"/>
        <color theme="1"/>
        <rFont val="Calibri"/>
        <family val="2"/>
        <charset val="238"/>
        <scheme val="minor"/>
      </rPr>
      <t>(SAMO ŠKODA NA OBJEKTU) NA DOG. NOVO VERDNOST</t>
    </r>
  </si>
  <si>
    <t>Vrtec Ukmarček</t>
  </si>
  <si>
    <t>OŠ ANTONA UKMARJA</t>
  </si>
  <si>
    <t>Pot v gaj 2, 6000 Koper</t>
  </si>
  <si>
    <t>VREDNOST ZGRADBE (nova vrednost)</t>
  </si>
  <si>
    <r>
      <rPr>
        <b/>
        <sz val="11"/>
        <color theme="1"/>
        <rFont val="Calibri"/>
        <family val="2"/>
        <charset val="238"/>
        <scheme val="minor"/>
      </rPr>
      <t>Opomba</t>
    </r>
    <r>
      <rPr>
        <sz val="11"/>
        <color theme="1"/>
        <rFont val="Calibri"/>
        <family val="2"/>
        <charset val="238"/>
        <scheme val="minor"/>
      </rPr>
      <t xml:space="preserve"> : zavarovalne vsote za dodatne nevarnosti veljajo za OPREMO in OBJEKTE skupaj, razen pri plazu.</t>
    </r>
  </si>
  <si>
    <t>Lokacija</t>
  </si>
  <si>
    <t>DOSTOPNA POT, STEZA, OGRADE, PODPORNI ZID</t>
  </si>
  <si>
    <t>VRSTA GRADNJE  - npr. MASIVNA (beton, opeka…)</t>
  </si>
  <si>
    <t>HRVATINI/ gostuje v OŠ Hrvatini*</t>
  </si>
  <si>
    <t>MARKOVEC/gostuje v prostorih zavoda za šport **</t>
  </si>
  <si>
    <t>VLOM /ROP</t>
  </si>
  <si>
    <t>Osnovna šola in vrtec IVANA BABIČA-JAGRA MAREZIGE</t>
  </si>
  <si>
    <t>Marezige 33a, 6273 MAREZIGE</t>
  </si>
  <si>
    <t>VLOM / ROP</t>
  </si>
  <si>
    <t xml:space="preserve">Št. zaposlenih </t>
  </si>
  <si>
    <t>5x polnilnice za električna vozila (vrednost skupaj)</t>
  </si>
  <si>
    <t>Stacionarni radar : kamera za  videonadzor prometa</t>
  </si>
  <si>
    <r>
      <t xml:space="preserve">OPREMA, UMETNINE in MUZEJSKI EKSPONATI </t>
    </r>
    <r>
      <rPr>
        <u/>
        <sz val="9"/>
        <color indexed="8"/>
        <rFont val="Calibri"/>
        <family val="2"/>
        <charset val="238"/>
        <scheme val="minor"/>
      </rPr>
      <t>tatvina in pošk. obiskovalcev</t>
    </r>
  </si>
  <si>
    <t>Dvorana Sv. Frančišek, Martinčev trg 3, Koper</t>
  </si>
  <si>
    <t>Dvorana Sv. Frančiška, Martinčev trg 3, Koper</t>
  </si>
  <si>
    <r>
      <t xml:space="preserve">Dvorana Sv. Frančiška, </t>
    </r>
    <r>
      <rPr>
        <sz val="11.5"/>
        <rFont val="Calibri"/>
        <family val="2"/>
        <charset val="238"/>
        <scheme val="minor"/>
      </rPr>
      <t>Martinčev trg 3, Koper</t>
    </r>
  </si>
  <si>
    <t>ZAVAROVANJE STEKLA (na 1. riziko)*</t>
  </si>
  <si>
    <r>
      <t xml:space="preserve">*Lokacije:  </t>
    </r>
    <r>
      <rPr>
        <b/>
        <sz val="11"/>
        <color theme="1"/>
        <rFont val="Calibri"/>
        <family val="2"/>
        <charset val="238"/>
        <scheme val="minor"/>
      </rPr>
      <t>Verdijeva ulica 10, Verdijeva ulica 4 in 6</t>
    </r>
    <r>
      <rPr>
        <sz val="11"/>
        <color theme="1"/>
        <rFont val="Calibri"/>
        <family val="2"/>
        <charset val="238"/>
        <scheme val="minor"/>
      </rPr>
      <t xml:space="preserve"> ter </t>
    </r>
    <r>
      <rPr>
        <b/>
        <sz val="11"/>
        <color theme="1"/>
        <rFont val="Calibri"/>
        <family val="2"/>
        <charset val="238"/>
        <scheme val="minor"/>
      </rPr>
      <t>Pretorska palača</t>
    </r>
    <r>
      <rPr>
        <sz val="11"/>
        <color theme="1"/>
        <rFont val="Calibri"/>
        <family val="2"/>
        <charset val="238"/>
        <scheme val="minor"/>
      </rPr>
      <t xml:space="preserve"> imajo zavarovana tudi stekla v avtomatskih in navadnih vratih z </t>
    </r>
    <r>
      <rPr>
        <b/>
        <sz val="11"/>
        <color theme="1"/>
        <rFont val="Calibri"/>
        <family val="2"/>
        <charset val="238"/>
        <scheme val="minor"/>
      </rPr>
      <t>ZV 2.000 EUR / po posamezni lokaciji</t>
    </r>
    <r>
      <rPr>
        <sz val="11"/>
        <color theme="1"/>
        <rFont val="Calibri"/>
        <family val="2"/>
        <charset val="238"/>
        <scheme val="minor"/>
      </rPr>
      <t xml:space="preserve"> (velja na 1. riziko).</t>
    </r>
  </si>
  <si>
    <t>Zavarovanje vseh vrst stekla in keramike (vandalizem vključen):</t>
  </si>
  <si>
    <t xml:space="preserve">1. </t>
  </si>
  <si>
    <t>na 1. riziko do ZV 2.000 EUR.</t>
  </si>
  <si>
    <t>ZAVAROVANJE VSEH VRST STEKLA (na 1. riziko)</t>
  </si>
  <si>
    <r>
      <rPr>
        <b/>
        <sz val="10"/>
        <color theme="1"/>
        <rFont val="Calibri"/>
        <family val="2"/>
        <charset val="238"/>
        <scheme val="minor"/>
      </rPr>
      <t xml:space="preserve">ZAVAROVANJE STEKLA  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(na 1. riziko)</t>
    </r>
  </si>
  <si>
    <r>
      <rPr>
        <b/>
        <sz val="10"/>
        <color theme="1"/>
        <rFont val="Calibri"/>
        <family val="2"/>
        <charset val="238"/>
        <scheme val="minor"/>
      </rPr>
      <t>ZAVAROVANJE STEKLA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(na 1. riziko)</t>
    </r>
  </si>
  <si>
    <r>
      <t>VVZ Dekani</t>
    </r>
    <r>
      <rPr>
        <sz val="13"/>
        <color theme="1"/>
        <rFont val="Calibri"/>
        <family val="2"/>
        <charset val="238"/>
        <scheme val="minor"/>
      </rPr>
      <t>*</t>
    </r>
  </si>
  <si>
    <r>
      <rPr>
        <b/>
        <sz val="12.5"/>
        <color theme="1"/>
        <rFont val="Calibri"/>
        <family val="2"/>
        <charset val="238"/>
        <scheme val="minor"/>
      </rPr>
      <t xml:space="preserve">* </t>
    </r>
    <r>
      <rPr>
        <b/>
        <sz val="11"/>
        <color theme="1"/>
        <rFont val="Calibri"/>
        <family val="2"/>
        <charset val="238"/>
        <scheme val="minor"/>
      </rPr>
      <t>Zavarovanje stekla</t>
    </r>
    <r>
      <rPr>
        <sz val="11"/>
        <color theme="1"/>
        <rFont val="Calibri"/>
        <family val="2"/>
        <charset val="238"/>
        <scheme val="minor"/>
      </rPr>
      <t xml:space="preserve"> : ZV </t>
    </r>
    <r>
      <rPr>
        <b/>
        <sz val="11"/>
        <color theme="1"/>
        <rFont val="Calibri"/>
        <family val="2"/>
        <charset val="238"/>
        <scheme val="minor"/>
      </rPr>
      <t>1.500 EUR</t>
    </r>
    <r>
      <rPr>
        <sz val="11"/>
        <color theme="1"/>
        <rFont val="Calibri"/>
        <family val="2"/>
        <charset val="238"/>
        <scheme val="minor"/>
      </rPr>
      <t xml:space="preserve"> velja za vsako posamezno lokacijo, torej Vrtec Dekani 118 kakor tudi ločeno za Vrtec Dekani 32.</t>
    </r>
  </si>
  <si>
    <r>
      <t xml:space="preserve">ZAVAROVANJE STEKLA                                               </t>
    </r>
    <r>
      <rPr>
        <sz val="11"/>
        <color theme="1"/>
        <rFont val="Calibri"/>
        <family val="2"/>
        <charset val="238"/>
        <scheme val="minor"/>
      </rPr>
      <t>(na 1. riziko)</t>
    </r>
  </si>
  <si>
    <r>
      <t xml:space="preserve">ZAVAROVANJE STEKLA                                                                                      </t>
    </r>
    <r>
      <rPr>
        <sz val="11"/>
        <color theme="1"/>
        <rFont val="Calibri"/>
        <family val="2"/>
        <charset val="238"/>
        <scheme val="minor"/>
      </rPr>
      <t>(na 1. riziko)</t>
    </r>
  </si>
  <si>
    <t>GOTOVINA za VLOM ROP (v dobro zaprti in zakljenjeni nad 50 kg težki blagajni)</t>
  </si>
  <si>
    <r>
      <rPr>
        <b/>
        <sz val="11"/>
        <color theme="1"/>
        <rFont val="Calibri"/>
        <family val="2"/>
        <charset val="238"/>
        <scheme val="minor"/>
      </rPr>
      <t>VLOM IN ROP</t>
    </r>
    <r>
      <rPr>
        <sz val="11"/>
        <color theme="1"/>
        <rFont val="Calibri"/>
        <family val="2"/>
        <charset val="238"/>
        <scheme val="minor"/>
      </rPr>
      <t xml:space="preserve"> na 1. riziko do 4.200 EUR po posameznem objektu (velja za vso opremo, opremo s stroji, aparati ter ostali material).</t>
    </r>
  </si>
  <si>
    <t>Zavarovanje vloma in ropa:</t>
  </si>
  <si>
    <t>zavarovani so tudi višji stroški popravila, do 1.500 EUR.</t>
  </si>
  <si>
    <t>Izliv vode iz cevi do ZV 5.000 EUR.</t>
  </si>
  <si>
    <t>Vdor meteornih vod do ZV 5.000 EUR</t>
  </si>
  <si>
    <t>Poplava do ZV 5.000 EUR</t>
  </si>
  <si>
    <t>Objestna dejanja do ZV 2.000 EUR (samo na objektu).</t>
  </si>
  <si>
    <t>na 1. riziko do ZV 3.000 EUR (velja za vso opremo, opremo s stroji in aparati).</t>
  </si>
  <si>
    <t>VLOM in ROP (oprema, oprema s stroji, aparati)</t>
  </si>
  <si>
    <t>VREDNOST OPREME (brez vozil in opreme na prostem)</t>
  </si>
  <si>
    <t>GIARDINO D'INFANZIA Delfino Blu</t>
  </si>
  <si>
    <t>REKONSTRUKCIJA</t>
  </si>
  <si>
    <t>OBČINSKA UPRAVA MOK</t>
  </si>
  <si>
    <r>
      <t xml:space="preserve">Stroji in aparati s stojelom. rizikom (npr. vse električne naprave </t>
    </r>
    <r>
      <rPr>
        <b/>
        <u/>
        <sz val="10"/>
        <rFont val="Calibri"/>
        <family val="2"/>
        <charset val="238"/>
        <scheme val="minor"/>
      </rPr>
      <t>razen računalnikov</t>
    </r>
    <r>
      <rPr>
        <b/>
        <sz val="10"/>
        <rFont val="Calibri"/>
        <family val="2"/>
        <charset val="238"/>
        <scheme val="minor"/>
      </rPr>
      <t>)</t>
    </r>
  </si>
  <si>
    <r>
      <t xml:space="preserve">Stacionarni radar: </t>
    </r>
    <r>
      <rPr>
        <sz val="11"/>
        <color theme="1"/>
        <rFont val="Calibri"/>
        <family val="2"/>
        <charset val="238"/>
        <scheme val="minor"/>
      </rPr>
      <t>kamera za videonadzor prometa</t>
    </r>
  </si>
  <si>
    <r>
      <rPr>
        <b/>
        <sz val="11"/>
        <color theme="1"/>
        <rFont val="Calibri"/>
        <family val="2"/>
        <charset val="238"/>
        <scheme val="minor"/>
      </rPr>
      <t>Kapaciteta zavetišča</t>
    </r>
    <r>
      <rPr>
        <sz val="11"/>
        <color theme="1"/>
        <rFont val="Calibri"/>
        <family val="2"/>
        <charset val="238"/>
        <scheme val="minor"/>
      </rPr>
      <t xml:space="preserve"> : 25 psov + do 50 mačk</t>
    </r>
  </si>
  <si>
    <r>
      <rPr>
        <b/>
        <sz val="11"/>
        <color theme="1"/>
        <rFont val="Calibri"/>
        <family val="2"/>
        <charset val="238"/>
        <scheme val="minor"/>
      </rPr>
      <t>število zaposlenih</t>
    </r>
    <r>
      <rPr>
        <sz val="11"/>
        <color theme="1"/>
        <rFont val="Calibri"/>
        <family val="2"/>
        <charset val="238"/>
        <scheme val="minor"/>
      </rPr>
      <t xml:space="preserve"> : 5 + 2 osebi preko javnih del</t>
    </r>
  </si>
  <si>
    <t>okna,fasada,streha v letu 2013</t>
  </si>
  <si>
    <t>Razdelitev po enotah</t>
  </si>
  <si>
    <t>VSE LOKACIJE SKUPAJ</t>
  </si>
  <si>
    <t>Vrednost vse zgradbe skupaj</t>
  </si>
  <si>
    <t>RAZČLENITEV VREDNOSTI PO LOKACIJAH</t>
  </si>
  <si>
    <t xml:space="preserve"> VSE LOKACIJE SKUPAJ</t>
  </si>
  <si>
    <t>Zvoniki (Titov trg Koper, v Pomjanu ter v Hrvojih)**</t>
  </si>
  <si>
    <r>
      <t xml:space="preserve">** Vrednost posameznih </t>
    </r>
    <r>
      <rPr>
        <b/>
        <sz val="11"/>
        <color theme="1"/>
        <rFont val="Calibri"/>
        <family val="2"/>
        <charset val="238"/>
        <scheme val="minor"/>
      </rPr>
      <t>zvonikov</t>
    </r>
    <r>
      <rPr>
        <sz val="11"/>
        <color theme="1"/>
        <rFont val="Calibri"/>
        <family val="2"/>
        <charset val="238"/>
        <scheme val="minor"/>
      </rPr>
      <t xml:space="preserve"> : Mestni zvonik na Titovem trgu z ZV 400.000 eur, zvonik v Pomjanu z ZV 230.000 eur ter zvonik v Hrvojih z ZV 230.000 eur.</t>
    </r>
  </si>
  <si>
    <t>Okrasne palme/rastline (različne lokacije v središču mesta)</t>
  </si>
  <si>
    <t>TEM.POŽ.NEV.</t>
  </si>
  <si>
    <t>Pretorska palača, Titov trg 3, KP (oprema s stroji in aparati)</t>
  </si>
  <si>
    <t>Turistična org. Koper: oder,reflektorji,stoli,stopnice za oder,…</t>
  </si>
  <si>
    <t>HIŠA KULTURE SV.ANTON</t>
  </si>
  <si>
    <t>OBNOVA KOPALNICE</t>
  </si>
  <si>
    <t>šola z vrtcem in telovadnico: 3.499 m2</t>
  </si>
  <si>
    <t>OSNOVNA ŠOLA DEKANI Z VRTCEM</t>
  </si>
  <si>
    <t>V6HS1 (ex FESX3)</t>
  </si>
  <si>
    <t>V6HS2 (ex FESX2)</t>
  </si>
  <si>
    <t>V6HS3 (ex FESX1)</t>
  </si>
  <si>
    <t>RED_SW1-3</t>
  </si>
  <si>
    <t>ex V10_PR_SW2-4</t>
  </si>
  <si>
    <t>C2960S_V10_2N_SW1-3</t>
  </si>
  <si>
    <t>RED_SW1-1</t>
  </si>
  <si>
    <t>RED_SW1-4</t>
  </si>
  <si>
    <t>RED_SW1-2</t>
  </si>
  <si>
    <t>V10_PR_SW5</t>
  </si>
  <si>
    <t>MOK-PA820_1</t>
  </si>
  <si>
    <t>ex V10_PR_SW6</t>
  </si>
  <si>
    <t>0157657</t>
  </si>
  <si>
    <t>MOK-PA820_2</t>
  </si>
  <si>
    <t>12001038784</t>
  </si>
  <si>
    <t>0156575</t>
  </si>
  <si>
    <t>V10_PR_SW3-1</t>
  </si>
  <si>
    <t>C9300-48UXM</t>
  </si>
  <si>
    <t>FCW2237C13E</t>
  </si>
  <si>
    <t>0156576</t>
  </si>
  <si>
    <t>FOC2233U04C</t>
  </si>
  <si>
    <t>V10_PR_SW3-2</t>
  </si>
  <si>
    <t>FOC2529L3AU</t>
  </si>
  <si>
    <t>V10_PR_SW3-3</t>
  </si>
  <si>
    <t>FOC2529L3YF</t>
  </si>
  <si>
    <t>MOK_3PAR_V6</t>
  </si>
  <si>
    <t>MOK_3PAR_V10</t>
  </si>
  <si>
    <t>CZ20460CJX</t>
  </si>
  <si>
    <t>0156579</t>
  </si>
  <si>
    <t>SANSW1</t>
  </si>
  <si>
    <t>BRD300 FC 8/24 BASE 8-PORTS ENABLED</t>
  </si>
  <si>
    <t>3DY1ZD1</t>
  </si>
  <si>
    <t>0156578</t>
  </si>
  <si>
    <t>SANSW2</t>
  </si>
  <si>
    <t>2DY1ZD1</t>
  </si>
  <si>
    <t>0156577</t>
  </si>
  <si>
    <t>BCKLIB</t>
  </si>
  <si>
    <t>HPE MSL 4048 TAPE LIB 1 LTO-4 DRIVE FC</t>
  </si>
  <si>
    <t>DEC03003FK</t>
  </si>
  <si>
    <t>0157656</t>
  </si>
  <si>
    <t>Tester pasivne opreme</t>
  </si>
  <si>
    <t>LRAT-2000</t>
  </si>
  <si>
    <t>0001941393</t>
  </si>
  <si>
    <t>FOND POSLOVNIH PROSTOROV</t>
  </si>
  <si>
    <r>
      <t>m</t>
    </r>
    <r>
      <rPr>
        <b/>
        <vertAlign val="superscript"/>
        <sz val="8"/>
        <rFont val="Arial"/>
        <family val="2"/>
        <charset val="238"/>
      </rPr>
      <t>2</t>
    </r>
  </si>
  <si>
    <t>162/2 (357/2)</t>
  </si>
  <si>
    <t>prenos iz JSS s sklepom OS dne 3.12.2015 (zavarovano od 28.3.2017 do 28.3.2018 pri zavarovalnici sava)</t>
  </si>
  <si>
    <t>KOPER,KETTEJEVA ULICA 1</t>
  </si>
  <si>
    <t>430/15 pravilno 430/26</t>
  </si>
  <si>
    <t>Občinski inšpektorat, Cankarjeva ulica 1, Koper</t>
  </si>
  <si>
    <t>Energetska sanacija objektov : v letu 2018 se je sanirala enota Prisoje v skupni vrednosti 495.706,45 EUR.V letu 2019 in 2020 pa se je sanirala enota Slavnika v skupni vrednosti 964.111,37 EUR. Vrednosti so že vključene v zgornjih tabelah.</t>
  </si>
  <si>
    <t>HPE Proliant ML30 Gen10</t>
  </si>
  <si>
    <t>30x merilci hitrosti (vrednost enega je 2.500 EUR)</t>
  </si>
  <si>
    <t>OŠ ŠKOFIJE - šolska telovadnica</t>
  </si>
  <si>
    <t>OŠ Škofije - šolska telovadnica</t>
  </si>
  <si>
    <t>OŠ ŠKOFIJE - šolska telovadnica*</t>
  </si>
  <si>
    <t>Šola zaradi izvajanja učnega procesa začasno uporablja nadomestne prostore, med drugim tudi šolsko telovadnico.</t>
  </si>
  <si>
    <t>* OŠ Škofije je v fazi gradnje nove šole.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</si>
</sst>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#,##0.00\ _€"/>
    <numFmt numFmtId="167" formatCode="_-* #,##0.00\ [$€-424]_-;\-* #,##0.00\ [$€-424]_-;_-* &quot;-&quot;??\ [$€-424]_-;_-@_-"/>
    <numFmt numFmtId="168" formatCode="_-* #,##0\ _€_-;\-* #,##0\ _€_-;_-* &quot;-&quot;??\ _€_-;_-@_-"/>
    <numFmt numFmtId="169" formatCode="d/\ m/\ yyyy;@"/>
  </numFmts>
  <fonts count="6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.5"/>
      <color rgb="FF000000"/>
      <name val="Calibri"/>
      <family val="2"/>
      <charset val="238"/>
      <scheme val="minor"/>
    </font>
    <font>
      <sz val="12.5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trike/>
      <sz val="11"/>
      <color theme="0" tint="-0.1499679555650502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9"/>
      <color indexed="8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.5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8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4" fillId="7" borderId="19" applyNumberFormat="0" applyFont="0" applyAlignment="0" applyProtection="0"/>
    <xf numFmtId="0" fontId="4" fillId="0" borderId="0"/>
    <xf numFmtId="164" fontId="7" fillId="0" borderId="0" applyFont="0" applyFill="0" applyBorder="0" applyAlignment="0" applyProtection="0"/>
    <xf numFmtId="0" fontId="60" fillId="15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92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4" fontId="3" fillId="0" borderId="0" xfId="0" applyNumberFormat="1" applyFont="1" applyBorder="1"/>
    <xf numFmtId="0" fontId="0" fillId="0" borderId="0" xfId="0" applyFont="1" applyBorder="1"/>
    <xf numFmtId="0" fontId="1" fillId="7" borderId="0" xfId="4" applyFont="1" applyBorder="1" applyAlignment="1">
      <alignment horizontal="center"/>
    </xf>
    <xf numFmtId="0" fontId="1" fillId="0" borderId="0" xfId="0" applyFont="1" applyBorder="1"/>
    <xf numFmtId="0" fontId="0" fillId="0" borderId="0" xfId="0" applyFont="1"/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11" fillId="0" borderId="0" xfId="0" applyFont="1"/>
    <xf numFmtId="14" fontId="0" fillId="0" borderId="24" xfId="0" applyNumberFormat="1" applyBorder="1"/>
    <xf numFmtId="0" fontId="1" fillId="0" borderId="3" xfId="0" applyFont="1" applyBorder="1"/>
    <xf numFmtId="14" fontId="0" fillId="0" borderId="25" xfId="0" applyNumberFormat="1" applyBorder="1"/>
    <xf numFmtId="14" fontId="0" fillId="2" borderId="24" xfId="0" applyNumberFormat="1" applyFill="1" applyBorder="1"/>
    <xf numFmtId="0" fontId="13" fillId="0" borderId="28" xfId="0" applyFont="1" applyBorder="1" applyAlignment="1">
      <alignment horizontal="right" vertical="center" wrapText="1"/>
    </xf>
    <xf numFmtId="0" fontId="13" fillId="0" borderId="29" xfId="0" applyFont="1" applyBorder="1" applyAlignment="1">
      <alignment vertical="center" wrapText="1"/>
    </xf>
    <xf numFmtId="0" fontId="13" fillId="0" borderId="29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left" vertical="center" wrapText="1" indent="1"/>
    </xf>
    <xf numFmtId="0" fontId="13" fillId="0" borderId="31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0" borderId="29" xfId="0" applyFont="1" applyBorder="1" applyAlignment="1">
      <alignment horizontal="justify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justify" vertical="center" wrapText="1"/>
    </xf>
    <xf numFmtId="0" fontId="12" fillId="0" borderId="28" xfId="0" applyFont="1" applyBorder="1" applyAlignment="1">
      <alignment vertical="center" wrapText="1"/>
    </xf>
    <xf numFmtId="4" fontId="14" fillId="8" borderId="29" xfId="0" applyNumberFormat="1" applyFont="1" applyFill="1" applyBorder="1" applyAlignment="1">
      <alignment vertical="center" wrapText="1"/>
    </xf>
    <xf numFmtId="165" fontId="1" fillId="2" borderId="23" xfId="0" applyNumberFormat="1" applyFont="1" applyFill="1" applyBorder="1"/>
    <xf numFmtId="165" fontId="1" fillId="0" borderId="23" xfId="0" applyNumberFormat="1" applyFont="1" applyBorder="1"/>
    <xf numFmtId="165" fontId="1" fillId="0" borderId="6" xfId="0" applyNumberFormat="1" applyFont="1" applyBorder="1"/>
    <xf numFmtId="0" fontId="15" fillId="0" borderId="0" xfId="0" applyFont="1"/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0" fillId="0" borderId="42" xfId="0" applyBorder="1" applyAlignment="1">
      <alignment vertical="top" wrapText="1"/>
    </xf>
    <xf numFmtId="0" fontId="5" fillId="0" borderId="35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0" fillId="0" borderId="44" xfId="0" applyBorder="1" applyAlignment="1">
      <alignment vertical="top" wrapText="1"/>
    </xf>
    <xf numFmtId="0" fontId="5" fillId="0" borderId="44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16" fillId="0" borderId="0" xfId="0" applyFont="1"/>
    <xf numFmtId="0" fontId="13" fillId="0" borderId="30" xfId="0" applyFont="1" applyBorder="1" applyAlignment="1">
      <alignment horizontal="right" vertical="center" wrapText="1"/>
    </xf>
    <xf numFmtId="0" fontId="18" fillId="0" borderId="0" xfId="0" applyFont="1"/>
    <xf numFmtId="0" fontId="19" fillId="0" borderId="0" xfId="0" applyFont="1"/>
    <xf numFmtId="3" fontId="20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3" fontId="21" fillId="0" borderId="0" xfId="0" applyNumberFormat="1" applyFont="1"/>
    <xf numFmtId="3" fontId="21" fillId="0" borderId="1" xfId="0" applyNumberFormat="1" applyFont="1" applyBorder="1"/>
    <xf numFmtId="0" fontId="0" fillId="0" borderId="1" xfId="0" applyFont="1" applyBorder="1"/>
    <xf numFmtId="3" fontId="21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4" fontId="8" fillId="0" borderId="1" xfId="1" applyNumberFormat="1" applyFont="1" applyFill="1" applyBorder="1" applyAlignment="1">
      <alignment horizontal="center" vertical="center"/>
    </xf>
    <xf numFmtId="3" fontId="21" fillId="0" borderId="0" xfId="0" applyNumberFormat="1" applyFont="1" applyBorder="1"/>
    <xf numFmtId="4" fontId="25" fillId="0" borderId="0" xfId="0" applyNumberFormat="1" applyFont="1" applyBorder="1"/>
    <xf numFmtId="4" fontId="8" fillId="0" borderId="0" xfId="1" applyNumberFormat="1" applyFont="1" applyFill="1" applyBorder="1"/>
    <xf numFmtId="3" fontId="0" fillId="0" borderId="0" xfId="0" applyNumberFormat="1" applyFont="1" applyBorder="1"/>
    <xf numFmtId="0" fontId="1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1" fillId="0" borderId="0" xfId="0" applyFont="1" applyBorder="1"/>
    <xf numFmtId="4" fontId="21" fillId="0" borderId="0" xfId="0" applyNumberFormat="1" applyFont="1" applyBorder="1"/>
    <xf numFmtId="4" fontId="21" fillId="0" borderId="0" xfId="0" applyNumberFormat="1" applyFont="1" applyFill="1" applyBorder="1"/>
    <xf numFmtId="4" fontId="0" fillId="0" borderId="0" xfId="0" applyNumberFormat="1" applyFont="1" applyBorder="1" applyAlignment="1">
      <alignment horizontal="right"/>
    </xf>
    <xf numFmtId="0" fontId="21" fillId="0" borderId="0" xfId="0" applyFont="1" applyFill="1" applyBorder="1"/>
    <xf numFmtId="4" fontId="21" fillId="0" borderId="0" xfId="0" applyNumberFormat="1" applyFont="1" applyBorder="1" applyAlignment="1">
      <alignment horizontal="right" vertical="center" wrapText="1"/>
    </xf>
    <xf numFmtId="3" fontId="0" fillId="0" borderId="0" xfId="0" applyNumberFormat="1" applyFont="1" applyFill="1" applyBorder="1"/>
    <xf numFmtId="4" fontId="0" fillId="0" borderId="0" xfId="0" applyNumberFormat="1" applyFont="1" applyBorder="1"/>
    <xf numFmtId="4" fontId="25" fillId="0" borderId="0" xfId="0" applyNumberFormat="1" applyFont="1" applyFill="1" applyBorder="1"/>
    <xf numFmtId="3" fontId="21" fillId="0" borderId="0" xfId="0" applyNumberFormat="1" applyFont="1" applyFill="1" applyBorder="1"/>
    <xf numFmtId="0" fontId="0" fillId="0" borderId="0" xfId="0" applyFont="1" applyFill="1" applyBorder="1"/>
    <xf numFmtId="4" fontId="0" fillId="0" borderId="0" xfId="0" applyNumberFormat="1" applyFont="1"/>
    <xf numFmtId="0" fontId="0" fillId="0" borderId="0" xfId="0" applyFont="1" applyFill="1"/>
    <xf numFmtId="0" fontId="0" fillId="0" borderId="0" xfId="0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3" xfId="0" applyFont="1" applyBorder="1"/>
    <xf numFmtId="0" fontId="0" fillId="0" borderId="23" xfId="0" applyFont="1" applyBorder="1" applyAlignment="1">
      <alignment horizontal="left"/>
    </xf>
    <xf numFmtId="0" fontId="0" fillId="0" borderId="23" xfId="0" applyFont="1" applyFill="1" applyBorder="1"/>
    <xf numFmtId="0" fontId="0" fillId="0" borderId="24" xfId="0" applyFont="1" applyFill="1" applyBorder="1"/>
    <xf numFmtId="0" fontId="0" fillId="0" borderId="22" xfId="0" applyFont="1" applyBorder="1"/>
    <xf numFmtId="0" fontId="0" fillId="0" borderId="45" xfId="0" applyFont="1" applyFill="1" applyBorder="1"/>
    <xf numFmtId="0" fontId="11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/>
    </xf>
    <xf numFmtId="4" fontId="21" fillId="0" borderId="1" xfId="0" applyNumberFormat="1" applyFont="1" applyFill="1" applyBorder="1" applyAlignment="1">
      <alignment horizontal="right" vertical="center" wrapText="1"/>
    </xf>
    <xf numFmtId="4" fontId="21" fillId="0" borderId="1" xfId="0" applyNumberFormat="1" applyFont="1" applyBorder="1" applyAlignment="1">
      <alignment horizontal="right" vertical="center" wrapText="1"/>
    </xf>
    <xf numFmtId="164" fontId="0" fillId="0" borderId="23" xfId="6" applyFont="1" applyBorder="1"/>
    <xf numFmtId="164" fontId="0" fillId="0" borderId="23" xfId="6" applyFont="1" applyBorder="1" applyAlignment="1">
      <alignment horizontal="left"/>
    </xf>
    <xf numFmtId="164" fontId="0" fillId="0" borderId="23" xfId="6" applyFont="1" applyFill="1" applyBorder="1"/>
    <xf numFmtId="164" fontId="0" fillId="0" borderId="24" xfId="6" applyFont="1" applyFill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40" xfId="0" applyFont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21" xfId="0" applyFont="1" applyBorder="1" applyAlignment="1">
      <alignment vertical="center" wrapText="1"/>
    </xf>
    <xf numFmtId="0" fontId="0" fillId="0" borderId="42" xfId="0" applyFont="1" applyBorder="1" applyAlignment="1">
      <alignment vertical="center" wrapText="1"/>
    </xf>
    <xf numFmtId="167" fontId="0" fillId="0" borderId="9" xfId="6" applyNumberFormat="1" applyFont="1" applyBorder="1" applyAlignment="1">
      <alignment vertical="center" wrapText="1"/>
    </xf>
    <xf numFmtId="167" fontId="0" fillId="0" borderId="44" xfId="6" applyNumberFormat="1" applyFont="1" applyBorder="1" applyAlignment="1">
      <alignment vertical="center" wrapText="1"/>
    </xf>
    <xf numFmtId="0" fontId="28" fillId="0" borderId="9" xfId="0" applyFont="1" applyBorder="1" applyAlignment="1">
      <alignment vertical="center" wrapText="1"/>
    </xf>
    <xf numFmtId="0" fontId="28" fillId="0" borderId="44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2" fillId="0" borderId="29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right" vertical="center" wrapText="1"/>
    </xf>
    <xf numFmtId="0" fontId="13" fillId="0" borderId="31" xfId="0" applyFont="1" applyBorder="1" applyAlignment="1">
      <alignment horizontal="left" vertical="center" wrapText="1" indent="1"/>
    </xf>
    <xf numFmtId="0" fontId="13" fillId="0" borderId="47" xfId="0" applyFont="1" applyBorder="1" applyAlignment="1">
      <alignment vertical="center" wrapText="1"/>
    </xf>
    <xf numFmtId="0" fontId="13" fillId="0" borderId="51" xfId="0" applyFont="1" applyBorder="1" applyAlignment="1">
      <alignment vertical="center" wrapText="1"/>
    </xf>
    <xf numFmtId="0" fontId="13" fillId="0" borderId="47" xfId="0" applyFont="1" applyBorder="1" applyAlignment="1">
      <alignment horizontal="justify" vertical="center" wrapText="1"/>
    </xf>
    <xf numFmtId="0" fontId="30" fillId="8" borderId="26" xfId="0" applyFont="1" applyFill="1" applyBorder="1" applyAlignment="1">
      <alignment horizontal="center" vertical="center" wrapText="1"/>
    </xf>
    <xf numFmtId="0" fontId="30" fillId="8" borderId="27" xfId="0" applyFont="1" applyFill="1" applyBorder="1" applyAlignment="1">
      <alignment horizontal="center" vertical="center" wrapText="1"/>
    </xf>
    <xf numFmtId="0" fontId="31" fillId="0" borderId="0" xfId="0" applyFont="1"/>
    <xf numFmtId="4" fontId="32" fillId="0" borderId="29" xfId="0" applyNumberFormat="1" applyFont="1" applyBorder="1" applyAlignment="1">
      <alignment horizontal="right" vertical="center" wrapText="1"/>
    </xf>
    <xf numFmtId="4" fontId="32" fillId="0" borderId="31" xfId="0" applyNumberFormat="1" applyFont="1" applyBorder="1" applyAlignment="1">
      <alignment horizontal="right" vertical="center" wrapText="1"/>
    </xf>
    <xf numFmtId="0" fontId="1" fillId="8" borderId="21" xfId="0" applyFont="1" applyFill="1" applyBorder="1" applyAlignment="1">
      <alignment horizontal="center" shrinkToFit="1"/>
    </xf>
    <xf numFmtId="165" fontId="1" fillId="9" borderId="23" xfId="0" applyNumberFormat="1" applyFont="1" applyFill="1" applyBorder="1"/>
    <xf numFmtId="14" fontId="0" fillId="9" borderId="24" xfId="0" applyNumberFormat="1" applyFill="1" applyBorder="1"/>
    <xf numFmtId="165" fontId="1" fillId="9" borderId="16" xfId="0" applyNumberFormat="1" applyFont="1" applyFill="1" applyBorder="1"/>
    <xf numFmtId="14" fontId="0" fillId="9" borderId="13" xfId="0" applyNumberFormat="1" applyFill="1" applyBorder="1"/>
    <xf numFmtId="0" fontId="1" fillId="0" borderId="38" xfId="0" applyFont="1" applyBorder="1" applyAlignment="1">
      <alignment horizontal="center" shrinkToFit="1"/>
    </xf>
    <xf numFmtId="0" fontId="1" fillId="9" borderId="38" xfId="0" applyFont="1" applyFill="1" applyBorder="1" applyAlignment="1">
      <alignment horizontal="center" shrinkToFit="1"/>
    </xf>
    <xf numFmtId="0" fontId="1" fillId="2" borderId="38" xfId="0" applyFont="1" applyFill="1" applyBorder="1" applyAlignment="1">
      <alignment horizontal="center" shrinkToFit="1"/>
    </xf>
    <xf numFmtId="0" fontId="1" fillId="0" borderId="39" xfId="0" applyFont="1" applyBorder="1" applyAlignment="1">
      <alignment horizontal="center" shrinkToFit="1"/>
    </xf>
    <xf numFmtId="0" fontId="1" fillId="9" borderId="37" xfId="0" applyFont="1" applyFill="1" applyBorder="1" applyAlignment="1">
      <alignment horizontal="center" shrinkToFit="1"/>
    </xf>
    <xf numFmtId="0" fontId="0" fillId="9" borderId="23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8" borderId="0" xfId="4" applyFont="1" applyFill="1" applyBorder="1"/>
    <xf numFmtId="0" fontId="2" fillId="0" borderId="0" xfId="0" applyFont="1" applyAlignment="1">
      <alignment horizontal="left" vertical="center"/>
    </xf>
    <xf numFmtId="0" fontId="21" fillId="0" borderId="1" xfId="0" applyFont="1" applyBorder="1"/>
    <xf numFmtId="0" fontId="21" fillId="0" borderId="0" xfId="0" applyFont="1" applyFill="1" applyBorder="1" applyAlignment="1">
      <alignment horizontal="right"/>
    </xf>
    <xf numFmtId="0" fontId="21" fillId="0" borderId="0" xfId="0" applyFont="1" applyBorder="1" applyAlignment="1">
      <alignment horizontal="right"/>
    </xf>
    <xf numFmtId="4" fontId="21" fillId="0" borderId="0" xfId="0" applyNumberFormat="1" applyFont="1" applyBorder="1" applyAlignment="1">
      <alignment horizontal="right"/>
    </xf>
    <xf numFmtId="0" fontId="1" fillId="0" borderId="0" xfId="0" applyFont="1" applyBorder="1" applyAlignment="1"/>
    <xf numFmtId="3" fontId="0" fillId="0" borderId="0" xfId="0" applyNumberFormat="1" applyFont="1"/>
    <xf numFmtId="0" fontId="0" fillId="0" borderId="0" xfId="0" applyFont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wrapText="1"/>
    </xf>
    <xf numFmtId="0" fontId="22" fillId="0" borderId="0" xfId="0" applyFont="1" applyBorder="1"/>
    <xf numFmtId="0" fontId="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" fontId="0" fillId="2" borderId="0" xfId="0" applyNumberFormat="1" applyFont="1" applyFill="1" applyBorder="1"/>
    <xf numFmtId="0" fontId="2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2" fillId="0" borderId="0" xfId="0" applyFont="1" applyAlignment="1">
      <alignment horizontal="left"/>
    </xf>
    <xf numFmtId="0" fontId="0" fillId="2" borderId="0" xfId="0" applyFont="1" applyFill="1" applyAlignment="1">
      <alignment horizontal="center"/>
    </xf>
    <xf numFmtId="0" fontId="21" fillId="2" borderId="1" xfId="0" applyFont="1" applyFill="1" applyBorder="1"/>
    <xf numFmtId="0" fontId="0" fillId="2" borderId="0" xfId="0" applyFont="1" applyFill="1"/>
    <xf numFmtId="0" fontId="21" fillId="2" borderId="0" xfId="0" applyFont="1" applyFill="1" applyBorder="1"/>
    <xf numFmtId="3" fontId="21" fillId="2" borderId="0" xfId="0" applyNumberFormat="1" applyFont="1" applyFill="1" applyBorder="1"/>
    <xf numFmtId="0" fontId="0" fillId="2" borderId="0" xfId="0" applyFont="1" applyFill="1" applyBorder="1"/>
    <xf numFmtId="4" fontId="25" fillId="0" borderId="0" xfId="0" applyNumberFormat="1" applyFont="1" applyBorder="1" applyAlignment="1">
      <alignment horizontal="center"/>
    </xf>
    <xf numFmtId="4" fontId="25" fillId="2" borderId="0" xfId="0" applyNumberFormat="1" applyFont="1" applyFill="1" applyBorder="1" applyAlignment="1">
      <alignment horizontal="center"/>
    </xf>
    <xf numFmtId="4" fontId="21" fillId="2" borderId="0" xfId="0" applyNumberFormat="1" applyFont="1" applyFill="1" applyBorder="1"/>
    <xf numFmtId="0" fontId="22" fillId="2" borderId="0" xfId="0" applyFont="1" applyFill="1" applyBorder="1"/>
    <xf numFmtId="0" fontId="0" fillId="2" borderId="0" xfId="0" applyFont="1" applyFill="1" applyBorder="1" applyAlignment="1">
      <alignment horizontal="center"/>
    </xf>
    <xf numFmtId="166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0" xfId="5" applyFont="1"/>
    <xf numFmtId="0" fontId="0" fillId="0" borderId="0" xfId="0" applyFont="1" applyBorder="1" applyAlignment="1">
      <alignment horizontal="left"/>
    </xf>
    <xf numFmtId="0" fontId="37" fillId="0" borderId="0" xfId="0" applyFont="1"/>
    <xf numFmtId="0" fontId="16" fillId="0" borderId="0" xfId="0" applyFont="1" applyAlignment="1">
      <alignment horizontal="left" vertical="center" indent="1"/>
    </xf>
    <xf numFmtId="0" fontId="21" fillId="0" borderId="1" xfId="0" applyFont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3" fontId="25" fillId="0" borderId="0" xfId="0" applyNumberFormat="1" applyFont="1" applyBorder="1"/>
    <xf numFmtId="0" fontId="22" fillId="0" borderId="1" xfId="0" applyFont="1" applyBorder="1" applyAlignment="1">
      <alignment horizontal="center" vertical="center" wrapText="1"/>
    </xf>
    <xf numFmtId="0" fontId="0" fillId="3" borderId="36" xfId="0" applyFont="1" applyFill="1" applyBorder="1" applyAlignment="1">
      <alignment horizontal="center" vertical="center" wrapText="1"/>
    </xf>
    <xf numFmtId="0" fontId="0" fillId="3" borderId="37" xfId="0" applyFont="1" applyFill="1" applyBorder="1" applyAlignment="1">
      <alignment horizontal="center" vertical="center" wrapText="1"/>
    </xf>
    <xf numFmtId="4" fontId="28" fillId="3" borderId="15" xfId="0" applyNumberFormat="1" applyFont="1" applyFill="1" applyBorder="1" applyAlignment="1">
      <alignment horizontal="center"/>
    </xf>
    <xf numFmtId="4" fontId="28" fillId="3" borderId="13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3" fontId="21" fillId="2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Font="1" applyBorder="1" applyAlignment="1">
      <alignment wrapText="1"/>
    </xf>
    <xf numFmtId="0" fontId="35" fillId="0" borderId="0" xfId="0" applyFont="1" applyBorder="1"/>
    <xf numFmtId="0" fontId="35" fillId="0" borderId="0" xfId="0" applyFont="1" applyBorder="1" applyAlignment="1">
      <alignment wrapText="1"/>
    </xf>
    <xf numFmtId="0" fontId="36" fillId="2" borderId="0" xfId="0" applyFont="1" applyFill="1" applyBorder="1"/>
    <xf numFmtId="4" fontId="41" fillId="2" borderId="0" xfId="0" applyNumberFormat="1" applyFont="1" applyFill="1" applyBorder="1"/>
    <xf numFmtId="4" fontId="41" fillId="2" borderId="0" xfId="0" applyNumberFormat="1" applyFont="1" applyFill="1" applyBorder="1" applyAlignment="1">
      <alignment horizontal="right"/>
    </xf>
    <xf numFmtId="3" fontId="21" fillId="2" borderId="1" xfId="0" applyNumberFormat="1" applyFont="1" applyFill="1" applyBorder="1"/>
    <xf numFmtId="4" fontId="25" fillId="0" borderId="1" xfId="0" applyNumberFormat="1" applyFont="1" applyBorder="1" applyAlignment="1">
      <alignment horizontal="right" vertical="center"/>
    </xf>
    <xf numFmtId="4" fontId="25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2" borderId="1" xfId="0" applyNumberFormat="1" applyFont="1" applyFill="1" applyBorder="1" applyAlignment="1">
      <alignment horizontal="right" vertical="center"/>
    </xf>
    <xf numFmtId="4" fontId="25" fillId="2" borderId="1" xfId="0" applyNumberFormat="1" applyFont="1" applyFill="1" applyBorder="1" applyAlignment="1">
      <alignment horizontal="right" vertical="center"/>
    </xf>
    <xf numFmtId="4" fontId="21" fillId="2" borderId="1" xfId="0" applyNumberFormat="1" applyFont="1" applyFill="1" applyBorder="1" applyAlignment="1">
      <alignment horizontal="right" vertical="center"/>
    </xf>
    <xf numFmtId="0" fontId="0" fillId="10" borderId="36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0" fillId="10" borderId="37" xfId="0" applyFont="1" applyFill="1" applyBorder="1" applyAlignment="1">
      <alignment horizontal="center" vertical="center" wrapText="1"/>
    </xf>
    <xf numFmtId="4" fontId="28" fillId="10" borderId="15" xfId="0" applyNumberFormat="1" applyFont="1" applyFill="1" applyBorder="1" applyAlignment="1">
      <alignment horizontal="center"/>
    </xf>
    <xf numFmtId="4" fontId="28" fillId="10" borderId="14" xfId="0" applyNumberFormat="1" applyFont="1" applyFill="1" applyBorder="1" applyAlignment="1">
      <alignment horizontal="center"/>
    </xf>
    <xf numFmtId="4" fontId="28" fillId="10" borderId="13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vertical="center"/>
    </xf>
    <xf numFmtId="4" fontId="25" fillId="2" borderId="1" xfId="0" applyNumberFormat="1" applyFont="1" applyFill="1" applyBorder="1"/>
    <xf numFmtId="4" fontId="21" fillId="2" borderId="1" xfId="0" applyNumberFormat="1" applyFont="1" applyFill="1" applyBorder="1" applyAlignment="1">
      <alignment horizontal="right" vertical="center" wrapText="1"/>
    </xf>
    <xf numFmtId="4" fontId="21" fillId="2" borderId="1" xfId="0" applyNumberFormat="1" applyFont="1" applyFill="1" applyBorder="1"/>
    <xf numFmtId="4" fontId="21" fillId="0" borderId="0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4" fontId="21" fillId="2" borderId="1" xfId="0" applyNumberFormat="1" applyFont="1" applyFill="1" applyBorder="1" applyAlignment="1">
      <alignment horizontal="right" wrapText="1"/>
    </xf>
    <xf numFmtId="4" fontId="15" fillId="0" borderId="0" xfId="0" applyNumberFormat="1" applyFont="1" applyBorder="1"/>
    <xf numFmtId="4" fontId="0" fillId="2" borderId="1" xfId="0" applyNumberFormat="1" applyFont="1" applyFill="1" applyBorder="1" applyAlignment="1">
      <alignment horizontal="right"/>
    </xf>
    <xf numFmtId="164" fontId="0" fillId="0" borderId="1" xfId="6" applyFont="1" applyBorder="1"/>
    <xf numFmtId="0" fontId="0" fillId="3" borderId="56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4" fontId="0" fillId="3" borderId="56" xfId="0" applyNumberFormat="1" applyFont="1" applyFill="1" applyBorder="1" applyAlignment="1">
      <alignment horizontal="center"/>
    </xf>
    <xf numFmtId="4" fontId="0" fillId="3" borderId="16" xfId="0" applyNumberFormat="1" applyFont="1" applyFill="1" applyBorder="1" applyAlignment="1">
      <alignment horizontal="center"/>
    </xf>
    <xf numFmtId="4" fontId="0" fillId="3" borderId="15" xfId="0" applyNumberFormat="1" applyFont="1" applyFill="1" applyBorder="1" applyAlignment="1">
      <alignment horizontal="center"/>
    </xf>
    <xf numFmtId="4" fontId="0" fillId="3" borderId="13" xfId="0" applyNumberFormat="1" applyFont="1" applyFill="1" applyBorder="1" applyAlignment="1">
      <alignment horizontal="center"/>
    </xf>
    <xf numFmtId="0" fontId="0" fillId="0" borderId="5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0" fillId="0" borderId="10" xfId="0" applyFont="1" applyBorder="1"/>
    <xf numFmtId="0" fontId="0" fillId="8" borderId="56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8" borderId="16" xfId="0" applyFont="1" applyFill="1" applyBorder="1" applyAlignment="1">
      <alignment horizontal="center" vertical="center" wrapText="1"/>
    </xf>
    <xf numFmtId="0" fontId="0" fillId="8" borderId="56" xfId="0" applyFont="1" applyFill="1" applyBorder="1" applyAlignment="1">
      <alignment horizontal="center"/>
    </xf>
    <xf numFmtId="4" fontId="0" fillId="8" borderId="1" xfId="0" applyNumberFormat="1" applyFont="1" applyFill="1" applyBorder="1" applyAlignment="1">
      <alignment horizontal="center"/>
    </xf>
    <xf numFmtId="4" fontId="0" fillId="8" borderId="16" xfId="0" applyNumberFormat="1" applyFont="1" applyFill="1" applyBorder="1" applyAlignment="1">
      <alignment horizontal="center"/>
    </xf>
    <xf numFmtId="4" fontId="0" fillId="8" borderId="56" xfId="0" applyNumberFormat="1" applyFont="1" applyFill="1" applyBorder="1" applyAlignment="1">
      <alignment horizontal="center"/>
    </xf>
    <xf numFmtId="4" fontId="0" fillId="8" borderId="15" xfId="0" applyNumberFormat="1" applyFont="1" applyFill="1" applyBorder="1" applyAlignment="1">
      <alignment horizontal="center"/>
    </xf>
    <xf numFmtId="4" fontId="0" fillId="8" borderId="14" xfId="0" applyNumberFormat="1" applyFont="1" applyFill="1" applyBorder="1" applyAlignment="1">
      <alignment horizontal="center"/>
    </xf>
    <xf numFmtId="4" fontId="0" fillId="8" borderId="13" xfId="0" applyNumberFormat="1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4" fontId="0" fillId="0" borderId="1" xfId="0" applyNumberFormat="1" applyFont="1" applyBorder="1" applyAlignment="1">
      <alignment horizontal="center" wrapText="1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3" fontId="38" fillId="0" borderId="0" xfId="0" applyNumberFormat="1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 wrapText="1"/>
    </xf>
    <xf numFmtId="0" fontId="42" fillId="0" borderId="0" xfId="0" applyFont="1"/>
    <xf numFmtId="0" fontId="0" fillId="0" borderId="0" xfId="0" applyFont="1" applyBorder="1" applyAlignment="1"/>
    <xf numFmtId="0" fontId="0" fillId="11" borderId="23" xfId="0" applyFont="1" applyFill="1" applyBorder="1" applyAlignment="1">
      <alignment horizontal="center"/>
    </xf>
    <xf numFmtId="0" fontId="0" fillId="11" borderId="24" xfId="0" applyFont="1" applyFill="1" applyBorder="1" applyAlignment="1">
      <alignment horizontal="center"/>
    </xf>
    <xf numFmtId="0" fontId="0" fillId="0" borderId="56" xfId="0" applyFont="1" applyBorder="1" applyAlignment="1">
      <alignment horizontal="center" vertical="center" wrapText="1"/>
    </xf>
    <xf numFmtId="4" fontId="0" fillId="11" borderId="23" xfId="0" applyNumberFormat="1" applyFont="1" applyFill="1" applyBorder="1" applyAlignment="1">
      <alignment horizontal="right" wrapText="1"/>
    </xf>
    <xf numFmtId="0" fontId="0" fillId="11" borderId="23" xfId="0" applyFont="1" applyFill="1" applyBorder="1" applyAlignment="1">
      <alignment horizontal="right"/>
    </xf>
    <xf numFmtId="0" fontId="0" fillId="11" borderId="24" xfId="0" applyFont="1" applyFill="1" applyBorder="1" applyAlignment="1">
      <alignment horizontal="right"/>
    </xf>
    <xf numFmtId="4" fontId="0" fillId="3" borderId="56" xfId="0" applyNumberFormat="1" applyFont="1" applyFill="1" applyBorder="1" applyAlignment="1">
      <alignment horizontal="right"/>
    </xf>
    <xf numFmtId="4" fontId="0" fillId="3" borderId="16" xfId="0" applyNumberFormat="1" applyFont="1" applyFill="1" applyBorder="1" applyAlignment="1">
      <alignment horizontal="right"/>
    </xf>
    <xf numFmtId="4" fontId="0" fillId="3" borderId="15" xfId="0" applyNumberFormat="1" applyFont="1" applyFill="1" applyBorder="1" applyAlignment="1">
      <alignment horizontal="right"/>
    </xf>
    <xf numFmtId="4" fontId="0" fillId="3" borderId="13" xfId="0" applyNumberFormat="1" applyFont="1" applyFill="1" applyBorder="1" applyAlignment="1">
      <alignment horizontal="right"/>
    </xf>
    <xf numFmtId="4" fontId="0" fillId="8" borderId="56" xfId="0" applyNumberFormat="1" applyFont="1" applyFill="1" applyBorder="1" applyAlignment="1">
      <alignment horizontal="right"/>
    </xf>
    <xf numFmtId="4" fontId="0" fillId="8" borderId="1" xfId="0" applyNumberFormat="1" applyFont="1" applyFill="1" applyBorder="1" applyAlignment="1">
      <alignment horizontal="right"/>
    </xf>
    <xf numFmtId="4" fontId="0" fillId="8" borderId="16" xfId="0" applyNumberFormat="1" applyFont="1" applyFill="1" applyBorder="1" applyAlignment="1">
      <alignment horizontal="right"/>
    </xf>
    <xf numFmtId="4" fontId="0" fillId="8" borderId="15" xfId="0" applyNumberFormat="1" applyFont="1" applyFill="1" applyBorder="1" applyAlignment="1">
      <alignment horizontal="right"/>
    </xf>
    <xf numFmtId="4" fontId="0" fillId="8" borderId="14" xfId="0" applyNumberFormat="1" applyFont="1" applyFill="1" applyBorder="1" applyAlignment="1">
      <alignment horizontal="right"/>
    </xf>
    <xf numFmtId="4" fontId="0" fillId="8" borderId="13" xfId="0" applyNumberFormat="1" applyFont="1" applyFill="1" applyBorder="1" applyAlignment="1">
      <alignment horizontal="right"/>
    </xf>
    <xf numFmtId="0" fontId="2" fillId="0" borderId="0" xfId="0" applyFont="1" applyAlignment="1">
      <alignment horizontal="left" vertical="top"/>
    </xf>
    <xf numFmtId="0" fontId="21" fillId="2" borderId="0" xfId="0" applyFont="1" applyFill="1"/>
    <xf numFmtId="168" fontId="0" fillId="2" borderId="1" xfId="6" applyNumberFormat="1" applyFont="1" applyFill="1" applyBorder="1" applyAlignment="1">
      <alignment horizontal="center" vertical="center"/>
    </xf>
    <xf numFmtId="0" fontId="0" fillId="8" borderId="56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4" fontId="0" fillId="8" borderId="14" xfId="0" applyNumberFormat="1" applyFont="1" applyFill="1" applyBorder="1" applyAlignment="1">
      <alignment horizontal="center" vertical="center"/>
    </xf>
    <xf numFmtId="0" fontId="47" fillId="0" borderId="0" xfId="0" applyFont="1"/>
    <xf numFmtId="0" fontId="0" fillId="0" borderId="2" xfId="0" applyFont="1" applyBorder="1" applyAlignment="1">
      <alignment horizontal="center" vertical="center" wrapText="1"/>
    </xf>
    <xf numFmtId="4" fontId="48" fillId="0" borderId="0" xfId="0" applyNumberFormat="1" applyFont="1" applyBorder="1"/>
    <xf numFmtId="4" fontId="0" fillId="0" borderId="0" xfId="0" applyNumberFormat="1" applyFont="1" applyFill="1" applyBorder="1"/>
    <xf numFmtId="3" fontId="25" fillId="0" borderId="0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left"/>
    </xf>
    <xf numFmtId="4" fontId="28" fillId="3" borderId="15" xfId="0" applyNumberFormat="1" applyFont="1" applyFill="1" applyBorder="1" applyAlignment="1">
      <alignment horizontal="center" vertical="center"/>
    </xf>
    <xf numFmtId="4" fontId="28" fillId="3" borderId="13" xfId="0" applyNumberFormat="1" applyFont="1" applyFill="1" applyBorder="1" applyAlignment="1">
      <alignment horizontal="center" vertical="center"/>
    </xf>
    <xf numFmtId="4" fontId="28" fillId="8" borderId="15" xfId="0" applyNumberFormat="1" applyFont="1" applyFill="1" applyBorder="1" applyAlignment="1">
      <alignment horizontal="center" vertical="center"/>
    </xf>
    <xf numFmtId="4" fontId="28" fillId="8" borderId="14" xfId="0" applyNumberFormat="1" applyFont="1" applyFill="1" applyBorder="1" applyAlignment="1">
      <alignment horizontal="center" vertical="center"/>
    </xf>
    <xf numFmtId="4" fontId="28" fillId="8" borderId="13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3" fontId="2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46" fillId="0" borderId="2" xfId="0" applyNumberFormat="1" applyFont="1" applyBorder="1" applyAlignment="1">
      <alignment horizontal="right"/>
    </xf>
    <xf numFmtId="4" fontId="46" fillId="2" borderId="2" xfId="0" applyNumberFormat="1" applyFont="1" applyFill="1" applyBorder="1" applyAlignment="1">
      <alignment horizontal="right"/>
    </xf>
    <xf numFmtId="3" fontId="46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0" fillId="0" borderId="1" xfId="6" applyFont="1" applyBorder="1" applyAlignment="1">
      <alignment horizontal="center" vertical="center" wrapText="1"/>
    </xf>
    <xf numFmtId="0" fontId="28" fillId="8" borderId="56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 wrapText="1"/>
    </xf>
    <xf numFmtId="0" fontId="28" fillId="8" borderId="16" xfId="0" applyFont="1" applyFill="1" applyBorder="1" applyAlignment="1">
      <alignment horizontal="center" vertical="center" wrapText="1"/>
    </xf>
    <xf numFmtId="4" fontId="28" fillId="8" borderId="56" xfId="0" applyNumberFormat="1" applyFont="1" applyFill="1" applyBorder="1" applyAlignment="1">
      <alignment horizontal="center"/>
    </xf>
    <xf numFmtId="4" fontId="28" fillId="8" borderId="1" xfId="0" applyNumberFormat="1" applyFont="1" applyFill="1" applyBorder="1" applyAlignment="1">
      <alignment horizontal="center"/>
    </xf>
    <xf numFmtId="4" fontId="28" fillId="8" borderId="16" xfId="0" applyNumberFormat="1" applyFont="1" applyFill="1" applyBorder="1" applyAlignment="1">
      <alignment horizontal="center"/>
    </xf>
    <xf numFmtId="4" fontId="28" fillId="8" borderId="15" xfId="0" applyNumberFormat="1" applyFont="1" applyFill="1" applyBorder="1" applyAlignment="1">
      <alignment horizontal="center"/>
    </xf>
    <xf numFmtId="4" fontId="28" fillId="8" borderId="14" xfId="0" applyNumberFormat="1" applyFont="1" applyFill="1" applyBorder="1" applyAlignment="1">
      <alignment horizontal="center"/>
    </xf>
    <xf numFmtId="4" fontId="28" fillId="8" borderId="13" xfId="0" applyNumberFormat="1" applyFont="1" applyFill="1" applyBorder="1" applyAlignment="1">
      <alignment horizontal="center"/>
    </xf>
    <xf numFmtId="0" fontId="28" fillId="3" borderId="56" xfId="0" applyFont="1" applyFill="1" applyBorder="1" applyAlignment="1">
      <alignment horizontal="center" vertical="center" wrapText="1"/>
    </xf>
    <xf numFmtId="4" fontId="28" fillId="3" borderId="56" xfId="0" applyNumberFormat="1" applyFont="1" applyFill="1" applyBorder="1" applyAlignment="1">
      <alignment horizontal="center"/>
    </xf>
    <xf numFmtId="3" fontId="21" fillId="0" borderId="0" xfId="0" applyNumberFormat="1" applyFont="1" applyBorder="1" applyAlignment="1">
      <alignment wrapText="1"/>
    </xf>
    <xf numFmtId="0" fontId="22" fillId="2" borderId="0" xfId="0" applyFont="1" applyFill="1"/>
    <xf numFmtId="0" fontId="22" fillId="2" borderId="3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19" fillId="2" borderId="0" xfId="0" applyFont="1" applyFill="1"/>
    <xf numFmtId="0" fontId="20" fillId="2" borderId="0" xfId="0" applyFont="1" applyFill="1"/>
    <xf numFmtId="3" fontId="20" fillId="2" borderId="0" xfId="0" applyNumberFormat="1" applyFont="1" applyFill="1"/>
    <xf numFmtId="166" fontId="0" fillId="8" borderId="56" xfId="0" applyNumberFormat="1" applyFont="1" applyFill="1" applyBorder="1" applyAlignment="1">
      <alignment horizontal="right"/>
    </xf>
    <xf numFmtId="166" fontId="0" fillId="8" borderId="1" xfId="0" applyNumberFormat="1" applyFont="1" applyFill="1" applyBorder="1" applyAlignment="1">
      <alignment horizontal="right"/>
    </xf>
    <xf numFmtId="166" fontId="0" fillId="8" borderId="16" xfId="0" applyNumberFormat="1" applyFont="1" applyFill="1" applyBorder="1" applyAlignment="1">
      <alignment horizontal="right"/>
    </xf>
    <xf numFmtId="166" fontId="0" fillId="8" borderId="15" xfId="0" applyNumberFormat="1" applyFont="1" applyFill="1" applyBorder="1" applyAlignment="1">
      <alignment horizontal="right"/>
    </xf>
    <xf numFmtId="166" fontId="0" fillId="8" borderId="14" xfId="0" applyNumberFormat="1" applyFont="1" applyFill="1" applyBorder="1" applyAlignment="1">
      <alignment horizontal="right"/>
    </xf>
    <xf numFmtId="166" fontId="0" fillId="8" borderId="13" xfId="0" applyNumberFormat="1" applyFont="1" applyFill="1" applyBorder="1" applyAlignment="1">
      <alignment horizontal="right"/>
    </xf>
    <xf numFmtId="0" fontId="0" fillId="12" borderId="56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12" borderId="16" xfId="0" applyFont="1" applyFill="1" applyBorder="1" applyAlignment="1">
      <alignment horizontal="center" vertical="center" wrapText="1"/>
    </xf>
    <xf numFmtId="166" fontId="0" fillId="12" borderId="56" xfId="0" applyNumberFormat="1" applyFont="1" applyFill="1" applyBorder="1" applyAlignment="1">
      <alignment horizontal="right"/>
    </xf>
    <xf numFmtId="166" fontId="0" fillId="12" borderId="1" xfId="0" applyNumberFormat="1" applyFont="1" applyFill="1" applyBorder="1" applyAlignment="1">
      <alignment horizontal="right"/>
    </xf>
    <xf numFmtId="166" fontId="0" fillId="12" borderId="15" xfId="0" applyNumberFormat="1" applyFont="1" applyFill="1" applyBorder="1" applyAlignment="1">
      <alignment horizontal="right"/>
    </xf>
    <xf numFmtId="166" fontId="0" fillId="12" borderId="14" xfId="0" applyNumberFormat="1" applyFont="1" applyFill="1" applyBorder="1" applyAlignment="1">
      <alignment horizontal="right"/>
    </xf>
    <xf numFmtId="0" fontId="1" fillId="0" borderId="35" xfId="0" applyFont="1" applyBorder="1" applyAlignment="1">
      <alignment horizontal="center" vertical="center" wrapText="1"/>
    </xf>
    <xf numFmtId="0" fontId="50" fillId="0" borderId="0" xfId="0" applyFont="1"/>
    <xf numFmtId="166" fontId="0" fillId="12" borderId="3" xfId="0" applyNumberFormat="1" applyFont="1" applyFill="1" applyBorder="1" applyAlignment="1">
      <alignment horizontal="right"/>
    </xf>
    <xf numFmtId="166" fontId="0" fillId="12" borderId="60" xfId="0" applyNumberFormat="1" applyFont="1" applyFill="1" applyBorder="1" applyAlignment="1">
      <alignment horizontal="right"/>
    </xf>
    <xf numFmtId="0" fontId="0" fillId="9" borderId="40" xfId="0" applyFont="1" applyFill="1" applyBorder="1" applyAlignment="1">
      <alignment horizontal="center"/>
    </xf>
    <xf numFmtId="164" fontId="0" fillId="9" borderId="23" xfId="6" applyFont="1" applyFill="1" applyBorder="1" applyAlignment="1">
      <alignment horizontal="right"/>
    </xf>
    <xf numFmtId="164" fontId="0" fillId="9" borderId="24" xfId="6" applyFont="1" applyFill="1" applyBorder="1" applyAlignment="1">
      <alignment horizontal="right"/>
    </xf>
    <xf numFmtId="0" fontId="2" fillId="0" borderId="0" xfId="0" applyFont="1" applyFill="1"/>
    <xf numFmtId="0" fontId="21" fillId="0" borderId="0" xfId="0" applyFont="1" applyAlignment="1">
      <alignment horizontal="center" vertical="center"/>
    </xf>
    <xf numFmtId="0" fontId="35" fillId="0" borderId="0" xfId="0" applyFont="1" applyBorder="1" applyAlignment="1">
      <alignment horizontal="right"/>
    </xf>
    <xf numFmtId="4" fontId="35" fillId="0" borderId="0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wrapText="1"/>
    </xf>
    <xf numFmtId="4" fontId="0" fillId="0" borderId="0" xfId="0" applyNumberFormat="1" applyFont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21" fillId="0" borderId="66" xfId="0" applyFont="1" applyFill="1" applyBorder="1" applyAlignment="1">
      <alignment horizontal="center" vertical="center" wrapText="1"/>
    </xf>
    <xf numFmtId="0" fontId="0" fillId="0" borderId="66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0" fontId="0" fillId="0" borderId="56" xfId="0" applyFont="1" applyBorder="1" applyAlignment="1">
      <alignment wrapText="1"/>
    </xf>
    <xf numFmtId="0" fontId="0" fillId="0" borderId="16" xfId="0" applyFont="1" applyBorder="1" applyAlignment="1">
      <alignment horizontal="center" wrapText="1"/>
    </xf>
    <xf numFmtId="0" fontId="21" fillId="0" borderId="15" xfId="0" applyFont="1" applyBorder="1" applyAlignment="1">
      <alignment wrapText="1"/>
    </xf>
    <xf numFmtId="4" fontId="21" fillId="2" borderId="14" xfId="0" applyNumberFormat="1" applyFont="1" applyFill="1" applyBorder="1" applyAlignment="1">
      <alignment horizontal="right" wrapText="1"/>
    </xf>
    <xf numFmtId="0" fontId="0" fillId="0" borderId="14" xfId="0" applyFont="1" applyBorder="1" applyAlignment="1">
      <alignment horizontal="center" wrapText="1"/>
    </xf>
    <xf numFmtId="4" fontId="0" fillId="0" borderId="14" xfId="0" applyNumberFormat="1" applyFont="1" applyBorder="1" applyAlignment="1">
      <alignment horizontal="center" wrapText="1"/>
    </xf>
    <xf numFmtId="3" fontId="0" fillId="0" borderId="14" xfId="0" applyNumberFormat="1" applyFont="1" applyBorder="1" applyAlignment="1">
      <alignment wrapText="1"/>
    </xf>
    <xf numFmtId="0" fontId="0" fillId="0" borderId="13" xfId="0" applyFont="1" applyBorder="1" applyAlignment="1">
      <alignment horizontal="center" wrapText="1"/>
    </xf>
    <xf numFmtId="0" fontId="22" fillId="0" borderId="66" xfId="0" applyFont="1" applyBorder="1" applyAlignment="1">
      <alignment horizontal="center"/>
    </xf>
    <xf numFmtId="0" fontId="21" fillId="0" borderId="66" xfId="0" applyFont="1" applyBorder="1" applyAlignment="1">
      <alignment vertical="center" wrapText="1"/>
    </xf>
    <xf numFmtId="0" fontId="21" fillId="2" borderId="66" xfId="0" applyFont="1" applyFill="1" applyBorder="1" applyAlignment="1">
      <alignment horizontal="center" wrapText="1"/>
    </xf>
    <xf numFmtId="3" fontId="21" fillId="2" borderId="66" xfId="0" applyNumberFormat="1" applyFont="1" applyFill="1" applyBorder="1" applyAlignment="1">
      <alignment horizontal="center"/>
    </xf>
    <xf numFmtId="3" fontId="21" fillId="0" borderId="66" xfId="0" applyNumberFormat="1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21" fillId="0" borderId="16" xfId="0" applyFont="1" applyBorder="1" applyAlignment="1">
      <alignment horizontal="center" vertical="center" wrapText="1"/>
    </xf>
    <xf numFmtId="4" fontId="25" fillId="2" borderId="14" xfId="0" applyNumberFormat="1" applyFont="1" applyFill="1" applyBorder="1" applyAlignment="1">
      <alignment horizontal="center"/>
    </xf>
    <xf numFmtId="3" fontId="0" fillId="2" borderId="13" xfId="0" applyNumberFormat="1" applyFont="1" applyFill="1" applyBorder="1" applyAlignment="1">
      <alignment horizontal="center"/>
    </xf>
    <xf numFmtId="3" fontId="6" fillId="0" borderId="15" xfId="0" applyNumberFormat="1" applyFont="1" applyBorder="1" applyAlignment="1">
      <alignment horizontal="left" wrapText="1"/>
    </xf>
    <xf numFmtId="4" fontId="38" fillId="2" borderId="14" xfId="0" applyNumberFormat="1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/>
    </xf>
    <xf numFmtId="4" fontId="0" fillId="13" borderId="23" xfId="0" applyNumberFormat="1" applyFont="1" applyFill="1" applyBorder="1" applyAlignment="1">
      <alignment horizontal="right" wrapText="1"/>
    </xf>
    <xf numFmtId="4" fontId="0" fillId="13" borderId="24" xfId="0" applyNumberFormat="1" applyFont="1" applyFill="1" applyBorder="1" applyAlignment="1">
      <alignment horizontal="right" wrapText="1"/>
    </xf>
    <xf numFmtId="0" fontId="0" fillId="2" borderId="23" xfId="0" applyFont="1" applyFill="1" applyBorder="1"/>
    <xf numFmtId="0" fontId="0" fillId="2" borderId="24" xfId="0" applyFont="1" applyFill="1" applyBorder="1"/>
    <xf numFmtId="3" fontId="25" fillId="0" borderId="0" xfId="0" applyNumberFormat="1" applyFont="1" applyBorder="1" applyAlignment="1"/>
    <xf numFmtId="0" fontId="1" fillId="0" borderId="0" xfId="0" applyFont="1" applyBorder="1" applyAlignment="1">
      <alignment horizontal="left"/>
    </xf>
    <xf numFmtId="0" fontId="22" fillId="2" borderId="68" xfId="0" applyFont="1" applyFill="1" applyBorder="1" applyAlignment="1">
      <alignment horizontal="center"/>
    </xf>
    <xf numFmtId="0" fontId="21" fillId="2" borderId="66" xfId="0" applyFont="1" applyFill="1" applyBorder="1" applyAlignment="1">
      <alignment vertical="center" wrapText="1"/>
    </xf>
    <xf numFmtId="0" fontId="0" fillId="2" borderId="59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 vertical="center" wrapText="1"/>
    </xf>
    <xf numFmtId="3" fontId="21" fillId="2" borderId="0" xfId="0" applyNumberFormat="1" applyFont="1" applyFill="1" applyBorder="1" applyAlignment="1">
      <alignment wrapText="1"/>
    </xf>
    <xf numFmtId="4" fontId="48" fillId="2" borderId="0" xfId="0" applyNumberFormat="1" applyFont="1" applyFill="1" applyBorder="1" applyAlignment="1"/>
    <xf numFmtId="4" fontId="6" fillId="2" borderId="0" xfId="0" applyNumberFormat="1" applyFont="1" applyFill="1" applyBorder="1" applyAlignment="1"/>
    <xf numFmtId="0" fontId="21" fillId="2" borderId="0" xfId="0" applyFont="1" applyFill="1" applyBorder="1" applyAlignment="1"/>
    <xf numFmtId="0" fontId="0" fillId="2" borderId="66" xfId="0" applyFont="1" applyFill="1" applyBorder="1" applyAlignment="1">
      <alignment horizontal="center" vertical="center" wrapText="1"/>
    </xf>
    <xf numFmtId="0" fontId="0" fillId="2" borderId="59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3" fontId="38" fillId="0" borderId="0" xfId="0" applyNumberFormat="1" applyFont="1" applyBorder="1" applyAlignment="1"/>
    <xf numFmtId="3" fontId="39" fillId="2" borderId="15" xfId="0" applyNumberFormat="1" applyFont="1" applyFill="1" applyBorder="1" applyAlignment="1">
      <alignment wrapText="1"/>
    </xf>
    <xf numFmtId="4" fontId="38" fillId="0" borderId="14" xfId="0" applyNumberFormat="1" applyFont="1" applyFill="1" applyBorder="1" applyAlignment="1">
      <alignment horizontal="center"/>
    </xf>
    <xf numFmtId="0" fontId="0" fillId="0" borderId="58" xfId="0" applyFont="1" applyBorder="1"/>
    <xf numFmtId="0" fontId="1" fillId="0" borderId="56" xfId="0" applyFont="1" applyBorder="1"/>
    <xf numFmtId="0" fontId="0" fillId="0" borderId="56" xfId="0" applyFont="1" applyBorder="1"/>
    <xf numFmtId="0" fontId="0" fillId="0" borderId="15" xfId="0" applyFont="1" applyBorder="1"/>
    <xf numFmtId="4" fontId="0" fillId="12" borderId="1" xfId="0" applyNumberFormat="1" applyFont="1" applyFill="1" applyBorder="1" applyAlignment="1">
      <alignment horizontal="center"/>
    </xf>
    <xf numFmtId="4" fontId="0" fillId="12" borderId="14" xfId="0" applyNumberFormat="1" applyFont="1" applyFill="1" applyBorder="1" applyAlignment="1">
      <alignment horizontal="center"/>
    </xf>
    <xf numFmtId="4" fontId="21" fillId="2" borderId="14" xfId="0" applyNumberFormat="1" applyFont="1" applyFill="1" applyBorder="1" applyAlignment="1">
      <alignment horizontal="right" vertical="center" wrapText="1"/>
    </xf>
    <xf numFmtId="164" fontId="0" fillId="2" borderId="14" xfId="6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51" fillId="2" borderId="66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/>
    </xf>
    <xf numFmtId="0" fontId="52" fillId="2" borderId="6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4" fontId="53" fillId="0" borderId="1" xfId="0" applyNumberFormat="1" applyFont="1" applyBorder="1" applyAlignment="1">
      <alignment horizontal="left" vertical="center" wrapText="1"/>
    </xf>
    <xf numFmtId="0" fontId="53" fillId="0" borderId="1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0" borderId="15" xfId="0" applyFont="1" applyBorder="1" applyAlignment="1">
      <alignment wrapText="1"/>
    </xf>
    <xf numFmtId="0" fontId="0" fillId="0" borderId="14" xfId="0" applyFont="1" applyBorder="1" applyAlignment="1">
      <alignment horizontal="center" vertical="center" wrapText="1"/>
    </xf>
    <xf numFmtId="0" fontId="53" fillId="0" borderId="14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22" fillId="0" borderId="68" xfId="0" applyFont="1" applyBorder="1" applyAlignment="1">
      <alignment horizontal="center"/>
    </xf>
    <xf numFmtId="0" fontId="21" fillId="0" borderId="66" xfId="0" applyFont="1" applyBorder="1" applyAlignment="1">
      <alignment horizontal="center" wrapText="1"/>
    </xf>
    <xf numFmtId="3" fontId="22" fillId="0" borderId="15" xfId="0" applyNumberFormat="1" applyFont="1" applyBorder="1" applyAlignment="1">
      <alignment horizontal="center" wrapText="1"/>
    </xf>
    <xf numFmtId="4" fontId="25" fillId="0" borderId="14" xfId="0" applyNumberFormat="1" applyFont="1" applyBorder="1" applyAlignment="1">
      <alignment horizontal="center" vertical="center"/>
    </xf>
    <xf numFmtId="4" fontId="25" fillId="0" borderId="14" xfId="0" applyNumberFormat="1" applyFont="1" applyFill="1" applyBorder="1" applyAlignment="1">
      <alignment horizontal="center" vertical="center"/>
    </xf>
    <xf numFmtId="4" fontId="38" fillId="0" borderId="14" xfId="0" applyNumberFormat="1" applyFont="1" applyBorder="1" applyAlignment="1">
      <alignment horizontal="center" vertical="center"/>
    </xf>
    <xf numFmtId="4" fontId="38" fillId="0" borderId="14" xfId="0" applyNumberFormat="1" applyFont="1" applyFill="1" applyBorder="1" applyAlignment="1">
      <alignment horizontal="center" vertical="center"/>
    </xf>
    <xf numFmtId="4" fontId="38" fillId="2" borderId="14" xfId="0" applyNumberFormat="1" applyFont="1" applyFill="1" applyBorder="1" applyAlignment="1">
      <alignment horizontal="center" vertical="center"/>
    </xf>
    <xf numFmtId="3" fontId="28" fillId="2" borderId="13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3" fontId="42" fillId="0" borderId="15" xfId="0" applyNumberFormat="1" applyFont="1" applyBorder="1" applyAlignment="1">
      <alignment horizontal="left" wrapText="1"/>
    </xf>
    <xf numFmtId="0" fontId="1" fillId="0" borderId="15" xfId="0" applyFont="1" applyBorder="1" applyAlignment="1">
      <alignment vertical="center"/>
    </xf>
    <xf numFmtId="4" fontId="0" fillId="12" borderId="14" xfId="0" applyNumberFormat="1" applyFont="1" applyFill="1" applyBorder="1" applyAlignment="1">
      <alignment horizontal="center" vertical="center"/>
    </xf>
    <xf numFmtId="4" fontId="0" fillId="13" borderId="13" xfId="0" applyNumberFormat="1" applyFont="1" applyFill="1" applyBorder="1" applyAlignment="1">
      <alignment horizontal="center" vertical="center" wrapText="1"/>
    </xf>
    <xf numFmtId="3" fontId="3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4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 wrapText="1"/>
    </xf>
    <xf numFmtId="4" fontId="0" fillId="0" borderId="0" xfId="0" applyNumberFormat="1" applyFont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Border="1" applyAlignment="1">
      <alignment horizontal="center"/>
    </xf>
    <xf numFmtId="4" fontId="0" fillId="0" borderId="0" xfId="0" applyNumberFormat="1" applyFont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56" xfId="0" applyFont="1" applyBorder="1" applyAlignment="1">
      <alignment wrapText="1"/>
    </xf>
    <xf numFmtId="3" fontId="0" fillId="0" borderId="13" xfId="0" applyNumberFormat="1" applyFont="1" applyFill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/>
    <xf numFmtId="164" fontId="0" fillId="0" borderId="14" xfId="6" applyFont="1" applyBorder="1" applyAlignment="1">
      <alignment horizontal="center" vertical="center" wrapText="1"/>
    </xf>
    <xf numFmtId="3" fontId="28" fillId="0" borderId="13" xfId="0" applyNumberFormat="1" applyFont="1" applyFill="1" applyBorder="1" applyAlignment="1">
      <alignment horizontal="center" vertical="center"/>
    </xf>
    <xf numFmtId="4" fontId="28" fillId="0" borderId="0" xfId="0" applyNumberFormat="1" applyFont="1" applyAlignment="1">
      <alignment horizontal="center"/>
    </xf>
    <xf numFmtId="0" fontId="1" fillId="0" borderId="58" xfId="0" applyFont="1" applyBorder="1"/>
    <xf numFmtId="0" fontId="0" fillId="8" borderId="14" xfId="0" applyFont="1" applyFill="1" applyBorder="1" applyAlignment="1">
      <alignment horizontal="center"/>
    </xf>
    <xf numFmtId="14" fontId="18" fillId="0" borderId="0" xfId="0" applyNumberFormat="1" applyFont="1"/>
    <xf numFmtId="0" fontId="0" fillId="0" borderId="14" xfId="0" applyFont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4" fontId="0" fillId="12" borderId="13" xfId="0" applyNumberFormat="1" applyFont="1" applyFill="1" applyBorder="1" applyAlignment="1">
      <alignment horizontal="center" vertical="center"/>
    </xf>
    <xf numFmtId="3" fontId="46" fillId="0" borderId="0" xfId="0" applyNumberFormat="1" applyFont="1" applyBorder="1" applyAlignment="1">
      <alignment horizontal="center"/>
    </xf>
    <xf numFmtId="4" fontId="46" fillId="0" borderId="14" xfId="0" applyNumberFormat="1" applyFont="1" applyBorder="1" applyAlignment="1">
      <alignment horizontal="center" vertical="center"/>
    </xf>
    <xf numFmtId="4" fontId="46" fillId="0" borderId="14" xfId="0" applyNumberFormat="1" applyFont="1" applyFill="1" applyBorder="1" applyAlignment="1">
      <alignment horizontal="center" vertical="center"/>
    </xf>
    <xf numFmtId="4" fontId="46" fillId="2" borderId="14" xfId="0" applyNumberFormat="1" applyFont="1" applyFill="1" applyBorder="1" applyAlignment="1">
      <alignment horizontal="center" vertical="center"/>
    </xf>
    <xf numFmtId="4" fontId="42" fillId="2" borderId="14" xfId="0" applyNumberFormat="1" applyFont="1" applyFill="1" applyBorder="1" applyAlignment="1">
      <alignment horizontal="center" vertical="center"/>
    </xf>
    <xf numFmtId="3" fontId="11" fillId="2" borderId="13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14" xfId="0" applyFont="1" applyBorder="1" applyAlignment="1">
      <alignment wrapText="1"/>
    </xf>
    <xf numFmtId="0" fontId="1" fillId="0" borderId="15" xfId="0" applyNumberFormat="1" applyFont="1" applyBorder="1" applyAlignment="1">
      <alignment horizontal="left" vertical="center" wrapText="1"/>
    </xf>
    <xf numFmtId="165" fontId="25" fillId="0" borderId="14" xfId="0" applyNumberFormat="1" applyFont="1" applyBorder="1" applyAlignment="1">
      <alignment horizontal="center"/>
    </xf>
    <xf numFmtId="4" fontId="25" fillId="0" borderId="14" xfId="0" applyNumberFormat="1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4" fontId="1" fillId="0" borderId="0" xfId="0" applyNumberFormat="1" applyFont="1" applyBorder="1"/>
    <xf numFmtId="0" fontId="1" fillId="0" borderId="15" xfId="0" applyFont="1" applyBorder="1" applyAlignment="1">
      <alignment wrapText="1"/>
    </xf>
    <xf numFmtId="0" fontId="53" fillId="12" borderId="56" xfId="0" applyFont="1" applyFill="1" applyBorder="1" applyAlignment="1">
      <alignment horizontal="center" vertical="center" wrapText="1"/>
    </xf>
    <xf numFmtId="0" fontId="53" fillId="12" borderId="1" xfId="0" applyFont="1" applyFill="1" applyBorder="1" applyAlignment="1">
      <alignment horizontal="center" vertical="center" wrapText="1"/>
    </xf>
    <xf numFmtId="0" fontId="53" fillId="12" borderId="3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 vertical="center" wrapText="1"/>
    </xf>
    <xf numFmtId="164" fontId="0" fillId="0" borderId="23" xfId="6" applyFont="1" applyFill="1" applyBorder="1" applyAlignment="1">
      <alignment horizontal="right"/>
    </xf>
    <xf numFmtId="4" fontId="0" fillId="0" borderId="23" xfId="0" applyNumberFormat="1" applyFont="1" applyFill="1" applyBorder="1" applyAlignment="1">
      <alignment horizontal="right" wrapText="1"/>
    </xf>
    <xf numFmtId="4" fontId="0" fillId="0" borderId="24" xfId="0" applyNumberFormat="1" applyFont="1" applyFill="1" applyBorder="1" applyAlignment="1">
      <alignment horizontal="right" wrapText="1"/>
    </xf>
    <xf numFmtId="164" fontId="0" fillId="0" borderId="24" xfId="6" applyFont="1" applyFill="1" applyBorder="1" applyAlignment="1">
      <alignment horizontal="right"/>
    </xf>
    <xf numFmtId="4" fontId="0" fillId="0" borderId="24" xfId="0" applyNumberFormat="1" applyFont="1" applyFill="1" applyBorder="1" applyAlignment="1">
      <alignment horizontal="center" vertical="center" wrapText="1"/>
    </xf>
    <xf numFmtId="4" fontId="28" fillId="3" borderId="3" xfId="0" applyNumberFormat="1" applyFont="1" applyFill="1" applyBorder="1" applyAlignment="1">
      <alignment horizontal="center"/>
    </xf>
    <xf numFmtId="4" fontId="28" fillId="3" borderId="60" xfId="0" applyNumberFormat="1" applyFont="1" applyFill="1" applyBorder="1" applyAlignment="1">
      <alignment horizontal="center"/>
    </xf>
    <xf numFmtId="0" fontId="28" fillId="3" borderId="3" xfId="0" applyFont="1" applyFill="1" applyBorder="1" applyAlignment="1">
      <alignment horizontal="center" vertical="center" wrapText="1"/>
    </xf>
    <xf numFmtId="0" fontId="0" fillId="0" borderId="24" xfId="0" applyFont="1" applyBorder="1"/>
    <xf numFmtId="4" fontId="28" fillId="0" borderId="23" xfId="0" applyNumberFormat="1" applyFont="1" applyFill="1" applyBorder="1" applyAlignment="1">
      <alignment horizontal="center" wrapText="1"/>
    </xf>
    <xf numFmtId="0" fontId="28" fillId="0" borderId="23" xfId="0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 wrapText="1"/>
    </xf>
    <xf numFmtId="4" fontId="0" fillId="12" borderId="3" xfId="0" applyNumberFormat="1" applyFont="1" applyFill="1" applyBorder="1" applyAlignment="1">
      <alignment horizontal="center"/>
    </xf>
    <xf numFmtId="4" fontId="0" fillId="0" borderId="42" xfId="0" applyNumberFormat="1" applyFont="1" applyFill="1" applyBorder="1" applyAlignment="1">
      <alignment horizontal="center" wrapText="1"/>
    </xf>
    <xf numFmtId="0" fontId="0" fillId="12" borderId="3" xfId="0" applyFont="1" applyFill="1" applyBorder="1" applyAlignment="1">
      <alignment horizontal="center" vertical="center" wrapText="1"/>
    </xf>
    <xf numFmtId="4" fontId="0" fillId="12" borderId="60" xfId="0" applyNumberFormat="1" applyFont="1" applyFill="1" applyBorder="1" applyAlignment="1">
      <alignment horizontal="center"/>
    </xf>
    <xf numFmtId="164" fontId="0" fillId="11" borderId="23" xfId="6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57" fillId="0" borderId="0" xfId="0" applyFont="1"/>
    <xf numFmtId="0" fontId="0" fillId="0" borderId="23" xfId="0" applyFont="1" applyBorder="1" applyAlignment="1">
      <alignment horizontal="center" vertical="center" wrapText="1"/>
    </xf>
    <xf numFmtId="0" fontId="1" fillId="0" borderId="24" xfId="0" applyFont="1" applyBorder="1"/>
    <xf numFmtId="4" fontId="11" fillId="2" borderId="14" xfId="0" applyNumberFormat="1" applyFont="1" applyFill="1" applyBorder="1" applyAlignment="1">
      <alignment horizontal="right" wrapText="1"/>
    </xf>
    <xf numFmtId="4" fontId="46" fillId="2" borderId="14" xfId="0" applyNumberFormat="1" applyFont="1" applyFill="1" applyBorder="1" applyAlignment="1">
      <alignment horizontal="right"/>
    </xf>
    <xf numFmtId="3" fontId="11" fillId="2" borderId="13" xfId="0" applyNumberFormat="1" applyFont="1" applyFill="1" applyBorder="1" applyAlignment="1">
      <alignment horizontal="center"/>
    </xf>
    <xf numFmtId="3" fontId="42" fillId="0" borderId="15" xfId="0" applyNumberFormat="1" applyFont="1" applyBorder="1" applyAlignment="1">
      <alignment horizontal="left" vertical="center" wrapText="1"/>
    </xf>
    <xf numFmtId="4" fontId="42" fillId="0" borderId="14" xfId="0" applyNumberFormat="1" applyFont="1" applyFill="1" applyBorder="1" applyAlignment="1">
      <alignment horizontal="right" vertical="center"/>
    </xf>
    <xf numFmtId="4" fontId="46" fillId="2" borderId="14" xfId="0" applyNumberFormat="1" applyFont="1" applyFill="1" applyBorder="1" applyAlignment="1">
      <alignment horizontal="right" vertical="center"/>
    </xf>
    <xf numFmtId="0" fontId="42" fillId="2" borderId="13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 wrapText="1"/>
    </xf>
    <xf numFmtId="4" fontId="0" fillId="2" borderId="14" xfId="0" applyNumberFormat="1" applyFont="1" applyFill="1" applyBorder="1" applyAlignment="1">
      <alignment horizontal="right" vertical="center"/>
    </xf>
    <xf numFmtId="0" fontId="1" fillId="0" borderId="23" xfId="0" applyFont="1" applyBorder="1" applyAlignment="1">
      <alignment vertical="center" wrapText="1"/>
    </xf>
    <xf numFmtId="0" fontId="0" fillId="0" borderId="23" xfId="0" applyFont="1" applyBorder="1" applyAlignment="1">
      <alignment horizontal="left" vertical="center"/>
    </xf>
    <xf numFmtId="0" fontId="0" fillId="0" borderId="2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right" wrapText="1"/>
    </xf>
    <xf numFmtId="4" fontId="42" fillId="0" borderId="14" xfId="0" applyNumberFormat="1" applyFont="1" applyFill="1" applyBorder="1" applyAlignment="1">
      <alignment horizontal="right" vertical="center" wrapText="1"/>
    </xf>
    <xf numFmtId="3" fontId="22" fillId="0" borderId="13" xfId="0" applyNumberFormat="1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0" fillId="0" borderId="54" xfId="0" applyFont="1" applyBorder="1"/>
    <xf numFmtId="0" fontId="0" fillId="0" borderId="70" xfId="0" applyFont="1" applyBorder="1"/>
    <xf numFmtId="0" fontId="0" fillId="0" borderId="71" xfId="0" applyFont="1" applyBorder="1"/>
    <xf numFmtId="0" fontId="21" fillId="0" borderId="66" xfId="0" applyFont="1" applyBorder="1" applyAlignment="1">
      <alignment horizontal="center"/>
    </xf>
    <xf numFmtId="0" fontId="21" fillId="0" borderId="66" xfId="0" applyFont="1" applyBorder="1" applyAlignment="1">
      <alignment wrapText="1"/>
    </xf>
    <xf numFmtId="3" fontId="21" fillId="0" borderId="66" xfId="0" applyNumberFormat="1" applyFont="1" applyBorder="1"/>
    <xf numFmtId="0" fontId="0" fillId="0" borderId="59" xfId="0" applyFont="1" applyBorder="1"/>
    <xf numFmtId="3" fontId="39" fillId="0" borderId="56" xfId="0" applyNumberFormat="1" applyFont="1" applyBorder="1"/>
    <xf numFmtId="3" fontId="58" fillId="2" borderId="64" xfId="0" applyNumberFormat="1" applyFont="1" applyFill="1" applyBorder="1" applyAlignment="1">
      <alignment horizontal="center"/>
    </xf>
    <xf numFmtId="3" fontId="39" fillId="0" borderId="15" xfId="0" applyNumberFormat="1" applyFont="1" applyBorder="1"/>
    <xf numFmtId="4" fontId="42" fillId="0" borderId="14" xfId="0" applyNumberFormat="1" applyFont="1" applyBorder="1" applyAlignment="1">
      <alignment horizontal="right"/>
    </xf>
    <xf numFmtId="4" fontId="42" fillId="2" borderId="14" xfId="0" applyNumberFormat="1" applyFont="1" applyFill="1" applyBorder="1" applyAlignment="1">
      <alignment horizontal="right"/>
    </xf>
    <xf numFmtId="4" fontId="42" fillId="2" borderId="25" xfId="0" applyNumberFormat="1" applyFont="1" applyFill="1" applyBorder="1" applyAlignment="1">
      <alignment horizontal="right"/>
    </xf>
    <xf numFmtId="0" fontId="58" fillId="2" borderId="13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 vertical="center" wrapText="1"/>
    </xf>
    <xf numFmtId="3" fontId="21" fillId="0" borderId="56" xfId="0" applyNumberFormat="1" applyFont="1" applyBorder="1"/>
    <xf numFmtId="164" fontId="0" fillId="2" borderId="14" xfId="6" applyFont="1" applyFill="1" applyBorder="1" applyAlignment="1">
      <alignment horizontal="center" vertical="center"/>
    </xf>
    <xf numFmtId="168" fontId="0" fillId="0" borderId="14" xfId="6" applyNumberFormat="1" applyFont="1" applyBorder="1" applyAlignment="1">
      <alignment horizontal="center" vertical="center"/>
    </xf>
    <xf numFmtId="0" fontId="1" fillId="0" borderId="23" xfId="0" applyFont="1" applyBorder="1"/>
    <xf numFmtId="0" fontId="22" fillId="0" borderId="68" xfId="0" applyFont="1" applyFill="1" applyBorder="1" applyAlignment="1">
      <alignment horizontal="center"/>
    </xf>
    <xf numFmtId="0" fontId="21" fillId="0" borderId="66" xfId="0" applyFont="1" applyFill="1" applyBorder="1" applyAlignment="1">
      <alignment vertical="center" wrapText="1"/>
    </xf>
    <xf numFmtId="0" fontId="21" fillId="0" borderId="66" xfId="0" applyFont="1" applyFill="1" applyBorder="1" applyAlignment="1">
      <alignment horizontal="center" wrapText="1"/>
    </xf>
    <xf numFmtId="3" fontId="21" fillId="0" borderId="66" xfId="0" applyNumberFormat="1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 wrapText="1"/>
    </xf>
    <xf numFmtId="3" fontId="42" fillId="0" borderId="15" xfId="0" applyNumberFormat="1" applyFont="1" applyFill="1" applyBorder="1" applyAlignment="1">
      <alignment horizontal="left" wrapText="1"/>
    </xf>
    <xf numFmtId="4" fontId="46" fillId="0" borderId="14" xfId="0" applyNumberFormat="1" applyFont="1" applyFill="1" applyBorder="1" applyAlignment="1">
      <alignment horizontal="right"/>
    </xf>
    <xf numFmtId="4" fontId="46" fillId="0" borderId="14" xfId="0" applyNumberFormat="1" applyFont="1" applyFill="1" applyBorder="1" applyAlignment="1">
      <alignment horizontal="center"/>
    </xf>
    <xf numFmtId="3" fontId="11" fillId="0" borderId="13" xfId="0" applyNumberFormat="1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/>
    </xf>
    <xf numFmtId="0" fontId="36" fillId="0" borderId="66" xfId="0" applyFont="1" applyBorder="1" applyAlignment="1">
      <alignment horizontal="left"/>
    </xf>
    <xf numFmtId="0" fontId="17" fillId="0" borderId="66" xfId="0" applyFont="1" applyFill="1" applyBorder="1" applyAlignment="1">
      <alignment horizontal="center" vertical="center"/>
    </xf>
    <xf numFmtId="0" fontId="45" fillId="0" borderId="66" xfId="0" applyFont="1" applyFill="1" applyBorder="1" applyAlignment="1">
      <alignment horizontal="center" vertical="center"/>
    </xf>
    <xf numFmtId="0" fontId="36" fillId="0" borderId="66" xfId="0" applyFont="1" applyBorder="1" applyAlignment="1">
      <alignment horizontal="center" vertical="center" wrapText="1"/>
    </xf>
    <xf numFmtId="0" fontId="36" fillId="0" borderId="66" xfId="0" applyFont="1" applyFill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/>
    </xf>
    <xf numFmtId="166" fontId="21" fillId="2" borderId="16" xfId="0" applyNumberFormat="1" applyFont="1" applyFill="1" applyBorder="1"/>
    <xf numFmtId="166" fontId="0" fillId="2" borderId="16" xfId="0" applyNumberFormat="1" applyFont="1" applyFill="1" applyBorder="1"/>
    <xf numFmtId="0" fontId="5" fillId="0" borderId="15" xfId="0" applyFont="1" applyBorder="1"/>
    <xf numFmtId="0" fontId="27" fillId="3" borderId="14" xfId="0" applyFont="1" applyFill="1" applyBorder="1"/>
    <xf numFmtId="164" fontId="43" fillId="3" borderId="14" xfId="6" applyFont="1" applyFill="1" applyBorder="1"/>
    <xf numFmtId="0" fontId="43" fillId="3" borderId="14" xfId="0" applyFont="1" applyFill="1" applyBorder="1"/>
    <xf numFmtId="4" fontId="44" fillId="3" borderId="14" xfId="0" applyNumberFormat="1" applyFont="1" applyFill="1" applyBorder="1"/>
    <xf numFmtId="4" fontId="44" fillId="3" borderId="14" xfId="0" applyNumberFormat="1" applyFont="1" applyFill="1" applyBorder="1" applyAlignment="1">
      <alignment horizontal="right"/>
    </xf>
    <xf numFmtId="166" fontId="44" fillId="3" borderId="13" xfId="0" applyNumberFormat="1" applyFont="1" applyFill="1" applyBorder="1"/>
    <xf numFmtId="0" fontId="22" fillId="0" borderId="58" xfId="0" applyFont="1" applyBorder="1" applyAlignment="1">
      <alignment horizontal="center"/>
    </xf>
    <xf numFmtId="0" fontId="21" fillId="0" borderId="73" xfId="0" applyFont="1" applyBorder="1" applyAlignment="1">
      <alignment horizontal="center" wrapText="1"/>
    </xf>
    <xf numFmtId="0" fontId="21" fillId="0" borderId="56" xfId="0" applyFont="1" applyBorder="1" applyAlignment="1">
      <alignment horizontal="center"/>
    </xf>
    <xf numFmtId="3" fontId="15" fillId="2" borderId="16" xfId="0" applyNumberFormat="1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vertical="center"/>
    </xf>
    <xf numFmtId="4" fontId="27" fillId="3" borderId="14" xfId="0" applyNumberFormat="1" applyFont="1" applyFill="1" applyBorder="1" applyAlignment="1">
      <alignment horizontal="right" vertical="center"/>
    </xf>
    <xf numFmtId="4" fontId="44" fillId="3" borderId="14" xfId="0" applyNumberFormat="1" applyFont="1" applyFill="1" applyBorder="1" applyAlignment="1">
      <alignment horizontal="right" vertical="center"/>
    </xf>
    <xf numFmtId="0" fontId="44" fillId="3" borderId="14" xfId="0" applyFont="1" applyFill="1" applyBorder="1" applyAlignment="1">
      <alignment horizontal="right" vertical="center"/>
    </xf>
    <xf numFmtId="1" fontId="27" fillId="3" borderId="13" xfId="0" applyNumberFormat="1" applyFont="1" applyFill="1" applyBorder="1" applyAlignment="1">
      <alignment horizontal="center" vertical="center"/>
    </xf>
    <xf numFmtId="3" fontId="22" fillId="0" borderId="15" xfId="0" applyNumberFormat="1" applyFont="1" applyBorder="1" applyAlignment="1">
      <alignment wrapText="1"/>
    </xf>
    <xf numFmtId="4" fontId="28" fillId="0" borderId="14" xfId="0" applyNumberFormat="1" applyFont="1" applyBorder="1" applyAlignment="1">
      <alignment horizontal="center" vertical="center"/>
    </xf>
    <xf numFmtId="4" fontId="28" fillId="2" borderId="14" xfId="1" applyNumberFormat="1" applyFont="1" applyFill="1" applyBorder="1" applyAlignment="1">
      <alignment horizontal="center" vertical="center"/>
    </xf>
    <xf numFmtId="4" fontId="28" fillId="0" borderId="14" xfId="1" applyNumberFormat="1" applyFont="1" applyFill="1" applyBorder="1" applyAlignment="1">
      <alignment horizontal="center" vertical="center"/>
    </xf>
    <xf numFmtId="3" fontId="28" fillId="2" borderId="13" xfId="2" applyNumberFormat="1" applyFont="1" applyFill="1" applyBorder="1" applyAlignment="1">
      <alignment horizontal="center" vertical="center"/>
    </xf>
    <xf numFmtId="164" fontId="28" fillId="0" borderId="24" xfId="6" applyFont="1" applyFill="1" applyBorder="1" applyAlignment="1">
      <alignment horizontal="right"/>
    </xf>
    <xf numFmtId="4" fontId="0" fillId="2" borderId="0" xfId="0" applyNumberFormat="1" applyFont="1" applyFill="1" applyBorder="1" applyAlignment="1">
      <alignment horizontal="right" vertical="center" wrapText="1"/>
    </xf>
    <xf numFmtId="0" fontId="0" fillId="0" borderId="56" xfId="0" applyFont="1" applyBorder="1" applyAlignment="1">
      <alignment horizontal="left" wrapText="1"/>
    </xf>
    <xf numFmtId="0" fontId="0" fillId="0" borderId="15" xfId="0" applyFont="1" applyBorder="1" applyAlignment="1">
      <alignment horizontal="left" wrapText="1"/>
    </xf>
    <xf numFmtId="0" fontId="0" fillId="2" borderId="14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/>
    </xf>
    <xf numFmtId="0" fontId="0" fillId="0" borderId="61" xfId="0" applyFont="1" applyBorder="1" applyAlignment="1">
      <alignment horizontal="left" wrapText="1"/>
    </xf>
    <xf numFmtId="0" fontId="0" fillId="2" borderId="2" xfId="0" applyFont="1" applyFill="1" applyBorder="1" applyAlignment="1">
      <alignment horizontal="center" vertical="center" wrapText="1"/>
    </xf>
    <xf numFmtId="166" fontId="0" fillId="8" borderId="1" xfId="0" applyNumberFormat="1" applyFont="1" applyFill="1" applyBorder="1" applyAlignment="1">
      <alignment horizontal="center" vertical="center"/>
    </xf>
    <xf numFmtId="166" fontId="0" fillId="8" borderId="14" xfId="0" applyNumberFormat="1" applyFont="1" applyFill="1" applyBorder="1" applyAlignment="1">
      <alignment horizontal="center" vertical="center"/>
    </xf>
    <xf numFmtId="166" fontId="0" fillId="12" borderId="16" xfId="0" applyNumberFormat="1" applyFont="1" applyFill="1" applyBorder="1" applyAlignment="1">
      <alignment horizontal="center" vertical="center"/>
    </xf>
    <xf numFmtId="166" fontId="0" fillId="12" borderId="13" xfId="0" applyNumberFormat="1" applyFont="1" applyFill="1" applyBorder="1" applyAlignment="1">
      <alignment horizontal="center" vertical="center"/>
    </xf>
    <xf numFmtId="4" fontId="21" fillId="0" borderId="16" xfId="0" applyNumberFormat="1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horizontal="center" vertical="center" wrapText="1"/>
    </xf>
    <xf numFmtId="4" fontId="21" fillId="0" borderId="14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right" vertical="center" wrapText="1"/>
    </xf>
    <xf numFmtId="2" fontId="0" fillId="2" borderId="1" xfId="6" applyNumberFormat="1" applyFont="1" applyFill="1" applyBorder="1" applyAlignment="1">
      <alignment horizontal="right" vertical="center" wrapText="1"/>
    </xf>
    <xf numFmtId="2" fontId="0" fillId="2" borderId="2" xfId="6" applyNumberFormat="1" applyFont="1" applyFill="1" applyBorder="1" applyAlignment="1">
      <alignment horizontal="right" vertical="center" wrapText="1"/>
    </xf>
    <xf numFmtId="2" fontId="0" fillId="2" borderId="14" xfId="6" applyNumberFormat="1" applyFont="1" applyFill="1" applyBorder="1" applyAlignment="1">
      <alignment horizontal="right" vertical="center"/>
    </xf>
    <xf numFmtId="0" fontId="0" fillId="0" borderId="56" xfId="0" applyFont="1" applyBorder="1" applyAlignment="1">
      <alignment horizontal="left" vertical="center" wrapText="1"/>
    </xf>
    <xf numFmtId="4" fontId="46" fillId="2" borderId="14" xfId="0" applyNumberFormat="1" applyFont="1" applyFill="1" applyBorder="1" applyAlignment="1">
      <alignment horizontal="center"/>
    </xf>
    <xf numFmtId="0" fontId="3" fillId="0" borderId="70" xfId="0" applyFont="1" applyBorder="1"/>
    <xf numFmtId="0" fontId="3" fillId="0" borderId="71" xfId="0" applyFont="1" applyBorder="1"/>
    <xf numFmtId="166" fontId="3" fillId="8" borderId="56" xfId="0" applyNumberFormat="1" applyFont="1" applyFill="1" applyBorder="1" applyAlignment="1">
      <alignment horizontal="center"/>
    </xf>
    <xf numFmtId="166" fontId="3" fillId="8" borderId="1" xfId="0" applyNumberFormat="1" applyFont="1" applyFill="1" applyBorder="1" applyAlignment="1">
      <alignment horizontal="center"/>
    </xf>
    <xf numFmtId="166" fontId="3" fillId="8" borderId="16" xfId="0" applyNumberFormat="1" applyFont="1" applyFill="1" applyBorder="1" applyAlignment="1">
      <alignment horizontal="center"/>
    </xf>
    <xf numFmtId="166" fontId="3" fillId="8" borderId="15" xfId="0" applyNumberFormat="1" applyFont="1" applyFill="1" applyBorder="1" applyAlignment="1">
      <alignment horizontal="center"/>
    </xf>
    <xf numFmtId="166" fontId="3" fillId="8" borderId="14" xfId="0" applyNumberFormat="1" applyFont="1" applyFill="1" applyBorder="1" applyAlignment="1">
      <alignment horizontal="center"/>
    </xf>
    <xf numFmtId="166" fontId="3" fillId="8" borderId="13" xfId="0" applyNumberFormat="1" applyFont="1" applyFill="1" applyBorder="1" applyAlignment="1">
      <alignment horizontal="center"/>
    </xf>
    <xf numFmtId="0" fontId="0" fillId="12" borderId="6" xfId="0" applyFont="1" applyFill="1" applyBorder="1" applyAlignment="1">
      <alignment horizontal="center" vertical="center" wrapText="1"/>
    </xf>
    <xf numFmtId="166" fontId="3" fillId="12" borderId="6" xfId="0" applyNumberFormat="1" applyFont="1" applyFill="1" applyBorder="1" applyAlignment="1">
      <alignment horizontal="center"/>
    </xf>
    <xf numFmtId="166" fontId="3" fillId="12" borderId="16" xfId="0" applyNumberFormat="1" applyFont="1" applyFill="1" applyBorder="1" applyAlignment="1">
      <alignment horizontal="center"/>
    </xf>
    <xf numFmtId="166" fontId="3" fillId="12" borderId="25" xfId="0" applyNumberFormat="1" applyFont="1" applyFill="1" applyBorder="1" applyAlignment="1">
      <alignment horizontal="center"/>
    </xf>
    <xf numFmtId="166" fontId="3" fillId="12" borderId="13" xfId="0" applyNumberFormat="1" applyFont="1" applyFill="1" applyBorder="1" applyAlignment="1">
      <alignment horizontal="center"/>
    </xf>
    <xf numFmtId="164" fontId="0" fillId="11" borderId="24" xfId="6" applyFont="1" applyFill="1" applyBorder="1" applyAlignment="1">
      <alignment horizontal="center"/>
    </xf>
    <xf numFmtId="164" fontId="0" fillId="2" borderId="16" xfId="6" applyFont="1" applyFill="1" applyBorder="1" applyAlignment="1">
      <alignment vertical="center" wrapText="1"/>
    </xf>
    <xf numFmtId="164" fontId="0" fillId="2" borderId="13" xfId="6" applyFont="1" applyFill="1" applyBorder="1" applyAlignment="1">
      <alignment vertical="center" wrapText="1"/>
    </xf>
    <xf numFmtId="0" fontId="11" fillId="0" borderId="15" xfId="0" applyFont="1" applyBorder="1" applyAlignment="1">
      <alignment wrapText="1"/>
    </xf>
    <xf numFmtId="4" fontId="11" fillId="0" borderId="14" xfId="0" applyNumberFormat="1" applyFont="1" applyBorder="1" applyAlignment="1">
      <alignment horizontal="center" vertical="center"/>
    </xf>
    <xf numFmtId="4" fontId="43" fillId="2" borderId="74" xfId="0" applyNumberFormat="1" applyFont="1" applyFill="1" applyBorder="1" applyAlignment="1">
      <alignment horizontal="right" vertical="center" wrapText="1"/>
    </xf>
    <xf numFmtId="4" fontId="43" fillId="2" borderId="75" xfId="0" applyNumberFormat="1" applyFont="1" applyFill="1" applyBorder="1" applyAlignment="1">
      <alignment horizontal="right" vertical="center" wrapText="1"/>
    </xf>
    <xf numFmtId="4" fontId="43" fillId="2" borderId="76" xfId="0" applyNumberFormat="1" applyFont="1" applyFill="1" applyBorder="1" applyAlignment="1">
      <alignment horizontal="right" vertical="center" wrapText="1"/>
    </xf>
    <xf numFmtId="0" fontId="21" fillId="0" borderId="70" xfId="0" applyFont="1" applyBorder="1" applyAlignment="1">
      <alignment horizontal="left" vertical="center" wrapText="1"/>
    </xf>
    <xf numFmtId="0" fontId="0" fillId="0" borderId="71" xfId="0" applyFont="1" applyBorder="1" applyAlignment="1">
      <alignment horizontal="left" wrapText="1"/>
    </xf>
    <xf numFmtId="166" fontId="0" fillId="8" borderId="56" xfId="0" applyNumberFormat="1" applyFont="1" applyFill="1" applyBorder="1" applyAlignment="1">
      <alignment horizontal="center" vertical="center"/>
    </xf>
    <xf numFmtId="166" fontId="0" fillId="8" borderId="16" xfId="0" applyNumberFormat="1" applyFont="1" applyFill="1" applyBorder="1" applyAlignment="1">
      <alignment horizontal="center" vertical="center"/>
    </xf>
    <xf numFmtId="166" fontId="0" fillId="8" borderId="15" xfId="0" applyNumberFormat="1" applyFont="1" applyFill="1" applyBorder="1" applyAlignment="1">
      <alignment horizontal="center" vertical="center"/>
    </xf>
    <xf numFmtId="166" fontId="0" fillId="8" borderId="13" xfId="0" applyNumberFormat="1" applyFont="1" applyFill="1" applyBorder="1" applyAlignment="1">
      <alignment horizontal="center" vertical="center"/>
    </xf>
    <xf numFmtId="166" fontId="0" fillId="12" borderId="56" xfId="0" applyNumberFormat="1" applyFont="1" applyFill="1" applyBorder="1" applyAlignment="1">
      <alignment horizontal="center" vertical="center"/>
    </xf>
    <xf numFmtId="166" fontId="0" fillId="12" borderId="15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vertical="center"/>
    </xf>
    <xf numFmtId="4" fontId="11" fillId="2" borderId="14" xfId="0" applyNumberFormat="1" applyFont="1" applyFill="1" applyBorder="1" applyAlignment="1">
      <alignment horizontal="center"/>
    </xf>
    <xf numFmtId="4" fontId="11" fillId="0" borderId="14" xfId="0" applyNumberFormat="1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/>
    </xf>
    <xf numFmtId="3" fontId="26" fillId="0" borderId="56" xfId="0" applyNumberFormat="1" applyFont="1" applyBorder="1" applyAlignment="1">
      <alignment horizontal="left" vertical="center" wrapText="1"/>
    </xf>
    <xf numFmtId="3" fontId="0" fillId="0" borderId="16" xfId="3" applyNumberFormat="1" applyFont="1" applyFill="1" applyBorder="1" applyAlignment="1">
      <alignment horizontal="center" vertical="center"/>
    </xf>
    <xf numFmtId="3" fontId="27" fillId="0" borderId="56" xfId="0" applyNumberFormat="1" applyFont="1" applyBorder="1" applyAlignment="1">
      <alignment horizontal="left" vertical="center"/>
    </xf>
    <xf numFmtId="3" fontId="0" fillId="0" borderId="16" xfId="0" applyNumberFormat="1" applyFont="1" applyFill="1" applyBorder="1" applyAlignment="1">
      <alignment horizontal="center" vertical="center"/>
    </xf>
    <xf numFmtId="3" fontId="27" fillId="0" borderId="56" xfId="0" applyNumberFormat="1" applyFont="1" applyBorder="1" applyAlignment="1">
      <alignment horizontal="left" vertical="center" wrapText="1"/>
    </xf>
    <xf numFmtId="3" fontId="27" fillId="0" borderId="56" xfId="0" applyNumberFormat="1" applyFont="1" applyFill="1" applyBorder="1" applyAlignment="1">
      <alignment horizontal="left" vertical="center"/>
    </xf>
    <xf numFmtId="3" fontId="27" fillId="0" borderId="15" xfId="0" applyNumberFormat="1" applyFont="1" applyBorder="1" applyAlignment="1">
      <alignment horizontal="left" vertical="center"/>
    </xf>
    <xf numFmtId="4" fontId="8" fillId="0" borderId="14" xfId="1" applyNumberFormat="1" applyFont="1" applyFill="1" applyBorder="1" applyAlignment="1">
      <alignment horizontal="center" vertical="center"/>
    </xf>
    <xf numFmtId="4" fontId="21" fillId="0" borderId="14" xfId="1" applyNumberFormat="1" applyFont="1" applyFill="1" applyBorder="1" applyAlignment="1">
      <alignment horizontal="center" vertical="center"/>
    </xf>
    <xf numFmtId="0" fontId="0" fillId="0" borderId="69" xfId="0" applyFont="1" applyBorder="1" applyAlignment="1">
      <alignment horizontal="center" vertical="center" wrapText="1"/>
    </xf>
    <xf numFmtId="3" fontId="21" fillId="0" borderId="36" xfId="0" applyNumberFormat="1" applyFont="1" applyBorder="1"/>
    <xf numFmtId="3" fontId="21" fillId="0" borderId="56" xfId="0" applyNumberFormat="1" applyFont="1" applyBorder="1" applyAlignment="1">
      <alignment wrapText="1"/>
    </xf>
    <xf numFmtId="0" fontId="21" fillId="0" borderId="56" xfId="0" applyFont="1" applyBorder="1" applyAlignment="1">
      <alignment wrapText="1"/>
    </xf>
    <xf numFmtId="3" fontId="21" fillId="0" borderId="15" xfId="0" applyNumberFormat="1" applyFont="1" applyBorder="1" applyAlignment="1">
      <alignment wrapText="1"/>
    </xf>
    <xf numFmtId="4" fontId="21" fillId="0" borderId="14" xfId="0" applyNumberFormat="1" applyFont="1" applyBorder="1" applyAlignment="1">
      <alignment horizontal="right" vertical="center"/>
    </xf>
    <xf numFmtId="4" fontId="21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164" fontId="0" fillId="0" borderId="0" xfId="6" applyFont="1" applyBorder="1"/>
    <xf numFmtId="4" fontId="46" fillId="14" borderId="14" xfId="0" applyNumberFormat="1" applyFont="1" applyFill="1" applyBorder="1" applyAlignment="1">
      <alignment horizontal="center"/>
    </xf>
    <xf numFmtId="4" fontId="22" fillId="14" borderId="1" xfId="0" applyNumberFormat="1" applyFont="1" applyFill="1" applyBorder="1" applyAlignment="1">
      <alignment horizontal="right" vertical="center" wrapText="1"/>
    </xf>
    <xf numFmtId="4" fontId="22" fillId="14" borderId="14" xfId="0" applyNumberFormat="1" applyFont="1" applyFill="1" applyBorder="1" applyAlignment="1">
      <alignment horizontal="right" wrapText="1"/>
    </xf>
    <xf numFmtId="164" fontId="53" fillId="0" borderId="0" xfId="6" applyFont="1" applyBorder="1"/>
    <xf numFmtId="0" fontId="22" fillId="2" borderId="66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164" fontId="3" fillId="0" borderId="0" xfId="6" applyFont="1"/>
    <xf numFmtId="0" fontId="1" fillId="0" borderId="66" xfId="0" applyFont="1" applyFill="1" applyBorder="1" applyAlignment="1">
      <alignment horizontal="center" vertical="center" wrapText="1"/>
    </xf>
    <xf numFmtId="4" fontId="46" fillId="3" borderId="14" xfId="0" applyNumberFormat="1" applyFont="1" applyFill="1" applyBorder="1" applyAlignment="1">
      <alignment horizontal="right" vertical="center"/>
    </xf>
    <xf numFmtId="4" fontId="44" fillId="3" borderId="1" xfId="0" applyNumberFormat="1" applyFont="1" applyFill="1" applyBorder="1" applyAlignment="1">
      <alignment horizontal="right" vertical="center" wrapText="1"/>
    </xf>
    <xf numFmtId="4" fontId="44" fillId="3" borderId="1" xfId="0" applyNumberFormat="1" applyFont="1" applyFill="1" applyBorder="1" applyAlignment="1">
      <alignment horizontal="right" vertical="center"/>
    </xf>
    <xf numFmtId="4" fontId="11" fillId="3" borderId="14" xfId="0" applyNumberFormat="1" applyFont="1" applyFill="1" applyBorder="1" applyAlignment="1">
      <alignment horizontal="right" wrapText="1"/>
    </xf>
    <xf numFmtId="164" fontId="0" fillId="0" borderId="0" xfId="0" applyNumberFormat="1" applyFont="1"/>
    <xf numFmtId="0" fontId="1" fillId="0" borderId="40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53" fillId="0" borderId="4" xfId="0" applyFont="1" applyBorder="1" applyAlignment="1">
      <alignment horizontal="left" vertical="center" wrapText="1"/>
    </xf>
    <xf numFmtId="0" fontId="1" fillId="0" borderId="56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164" fontId="0" fillId="0" borderId="1" xfId="6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" fontId="1" fillId="0" borderId="14" xfId="0" applyNumberFormat="1" applyFont="1" applyFill="1" applyBorder="1" applyAlignment="1">
      <alignment horizontal="right" vertical="center" wrapText="1"/>
    </xf>
    <xf numFmtId="3" fontId="0" fillId="2" borderId="14" xfId="0" applyNumberFormat="1" applyFont="1" applyFill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7" fillId="8" borderId="0" xfId="0" applyFont="1" applyFill="1"/>
    <xf numFmtId="14" fontId="0" fillId="0" borderId="0" xfId="0" applyNumberFormat="1"/>
    <xf numFmtId="0" fontId="0" fillId="0" borderId="0" xfId="0" quotePrefix="1"/>
    <xf numFmtId="0" fontId="0" fillId="0" borderId="19" xfId="0" applyBorder="1"/>
    <xf numFmtId="165" fontId="7" fillId="8" borderId="0" xfId="0" applyNumberFormat="1" applyFont="1" applyFill="1"/>
    <xf numFmtId="0" fontId="0" fillId="0" borderId="20" xfId="0" quotePrefix="1" applyBorder="1" applyAlignment="1">
      <alignment horizontal="center"/>
    </xf>
    <xf numFmtId="14" fontId="0" fillId="0" borderId="20" xfId="0" quotePrefix="1" applyNumberFormat="1" applyBorder="1" applyAlignment="1">
      <alignment horizontal="center"/>
    </xf>
    <xf numFmtId="0" fontId="0" fillId="0" borderId="20" xfId="0" applyBorder="1"/>
    <xf numFmtId="0" fontId="22" fillId="2" borderId="20" xfId="7" applyFont="1" applyFill="1" applyBorder="1"/>
    <xf numFmtId="0" fontId="0" fillId="2" borderId="20" xfId="0" applyFill="1" applyBorder="1"/>
    <xf numFmtId="14" fontId="0" fillId="0" borderId="20" xfId="0" applyNumberFormat="1" applyBorder="1"/>
    <xf numFmtId="165" fontId="7" fillId="0" borderId="0" xfId="0" applyNumberFormat="1" applyFont="1"/>
    <xf numFmtId="8" fontId="0" fillId="0" borderId="20" xfId="0" applyNumberFormat="1" applyBorder="1"/>
    <xf numFmtId="0" fontId="0" fillId="0" borderId="0" xfId="0" quotePrefix="1" applyAlignment="1">
      <alignment horizontal="left"/>
    </xf>
    <xf numFmtId="0" fontId="0" fillId="0" borderId="20" xfId="0" quotePrefix="1" applyBorder="1" applyAlignment="1">
      <alignment horizontal="left"/>
    </xf>
    <xf numFmtId="0" fontId="15" fillId="0" borderId="20" xfId="0" applyFont="1" applyBorder="1"/>
    <xf numFmtId="0" fontId="0" fillId="0" borderId="77" xfId="0" applyBorder="1"/>
    <xf numFmtId="14" fontId="7" fillId="0" borderId="0" xfId="0" applyNumberFormat="1" applyFont="1"/>
    <xf numFmtId="169" fontId="15" fillId="0" borderId="20" xfId="8" applyNumberFormat="1" applyBorder="1" applyAlignment="1">
      <alignment horizontal="center"/>
    </xf>
    <xf numFmtId="14" fontId="0" fillId="0" borderId="20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16" fillId="8" borderId="21" xfId="0" applyNumberFormat="1" applyFont="1" applyFill="1" applyBorder="1"/>
    <xf numFmtId="0" fontId="63" fillId="0" borderId="0" xfId="0" applyFont="1" applyAlignment="1">
      <alignment vertical="center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center" vertical="center"/>
    </xf>
    <xf numFmtId="0" fontId="64" fillId="0" borderId="0" xfId="0" quotePrefix="1" applyFont="1" applyAlignment="1">
      <alignment horizontal="left" vertical="center"/>
    </xf>
    <xf numFmtId="0" fontId="63" fillId="0" borderId="1" xfId="0" applyFont="1" applyBorder="1" applyAlignment="1">
      <alignment horizontal="center" vertical="center" wrapText="1"/>
    </xf>
    <xf numFmtId="0" fontId="63" fillId="0" borderId="1" xfId="0" applyFont="1" applyBorder="1" applyAlignment="1">
      <alignment horizontal="left" vertical="center" wrapText="1"/>
    </xf>
    <xf numFmtId="0" fontId="63" fillId="0" borderId="78" xfId="0" applyFont="1" applyBorder="1" applyAlignment="1">
      <alignment horizontal="left" vertical="center" wrapText="1"/>
    </xf>
    <xf numFmtId="0" fontId="64" fillId="0" borderId="1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 wrapText="1"/>
    </xf>
    <xf numFmtId="0" fontId="64" fillId="0" borderId="10" xfId="0" applyFont="1" applyBorder="1" applyAlignment="1">
      <alignment horizontal="left" vertical="center"/>
    </xf>
    <xf numFmtId="0" fontId="64" fillId="0" borderId="1" xfId="0" applyFont="1" applyBorder="1" applyAlignment="1">
      <alignment horizontal="center" vertical="center" wrapText="1"/>
    </xf>
    <xf numFmtId="0" fontId="64" fillId="0" borderId="11" xfId="0" applyFont="1" applyBorder="1" applyAlignment="1">
      <alignment horizontal="left" vertical="center" wrapText="1"/>
    </xf>
    <xf numFmtId="14" fontId="64" fillId="0" borderId="11" xfId="0" applyNumberFormat="1" applyFont="1" applyBorder="1" applyAlignment="1">
      <alignment horizontal="left" vertical="center" wrapText="1"/>
    </xf>
    <xf numFmtId="4" fontId="64" fillId="0" borderId="11" xfId="0" applyNumberFormat="1" applyFont="1" applyBorder="1" applyAlignment="1">
      <alignment horizontal="left" vertical="center" wrapText="1"/>
    </xf>
    <xf numFmtId="4" fontId="64" fillId="0" borderId="1" xfId="0" applyNumberFormat="1" applyFont="1" applyBorder="1" applyAlignment="1">
      <alignment vertical="center"/>
    </xf>
    <xf numFmtId="4" fontId="64" fillId="0" borderId="0" xfId="0" applyNumberFormat="1" applyFont="1" applyAlignment="1">
      <alignment horizontal="right" vertical="center"/>
    </xf>
    <xf numFmtId="0" fontId="64" fillId="0" borderId="0" xfId="0" applyFont="1" applyAlignment="1">
      <alignment horizontal="right" vertical="center"/>
    </xf>
    <xf numFmtId="4" fontId="64" fillId="0" borderId="1" xfId="0" applyNumberFormat="1" applyFont="1" applyBorder="1" applyAlignment="1">
      <alignment horizontal="right" vertical="center"/>
    </xf>
    <xf numFmtId="0" fontId="64" fillId="0" borderId="2" xfId="0" applyFont="1" applyBorder="1" applyAlignment="1">
      <alignment horizontal="left" vertical="center" wrapText="1"/>
    </xf>
    <xf numFmtId="0" fontId="64" fillId="0" borderId="2" xfId="0" applyFont="1" applyBorder="1" applyAlignment="1">
      <alignment horizontal="center" vertical="center" wrapText="1"/>
    </xf>
    <xf numFmtId="0" fontId="64" fillId="0" borderId="0" xfId="0" applyFont="1" applyAlignment="1">
      <alignment horizontal="left" vertical="center" wrapText="1"/>
    </xf>
    <xf numFmtId="14" fontId="64" fillId="0" borderId="0" xfId="0" applyNumberFormat="1" applyFont="1" applyAlignment="1">
      <alignment horizontal="left" vertical="center" wrapText="1"/>
    </xf>
    <xf numFmtId="4" fontId="64" fillId="0" borderId="0" xfId="0" applyNumberFormat="1" applyFont="1" applyAlignment="1">
      <alignment horizontal="left" vertical="center" wrapText="1"/>
    </xf>
    <xf numFmtId="0" fontId="64" fillId="0" borderId="2" xfId="0" applyFont="1" applyBorder="1" applyAlignment="1">
      <alignment horizontal="left" vertical="center"/>
    </xf>
    <xf numFmtId="4" fontId="64" fillId="0" borderId="2" xfId="0" applyNumberFormat="1" applyFont="1" applyBorder="1" applyAlignment="1">
      <alignment vertical="center"/>
    </xf>
    <xf numFmtId="14" fontId="64" fillId="0" borderId="1" xfId="0" applyNumberFormat="1" applyFont="1" applyBorder="1" applyAlignment="1">
      <alignment horizontal="left" vertical="center" wrapText="1"/>
    </xf>
    <xf numFmtId="4" fontId="64" fillId="0" borderId="1" xfId="0" applyNumberFormat="1" applyFont="1" applyBorder="1" applyAlignment="1">
      <alignment horizontal="left" vertical="center" wrapText="1"/>
    </xf>
    <xf numFmtId="0" fontId="64" fillId="0" borderId="12" xfId="0" applyFont="1" applyBorder="1" applyAlignment="1">
      <alignment horizontal="left" vertical="center" wrapText="1"/>
    </xf>
    <xf numFmtId="14" fontId="64" fillId="0" borderId="12" xfId="0" applyNumberFormat="1" applyFont="1" applyBorder="1" applyAlignment="1">
      <alignment horizontal="left" vertical="center" wrapText="1"/>
    </xf>
    <xf numFmtId="4" fontId="64" fillId="0" borderId="12" xfId="0" applyNumberFormat="1" applyFont="1" applyBorder="1" applyAlignment="1">
      <alignment horizontal="left" vertical="center" wrapText="1"/>
    </xf>
    <xf numFmtId="0" fontId="64" fillId="0" borderId="6" xfId="0" applyFont="1" applyBorder="1" applyAlignment="1">
      <alignment horizontal="left" vertical="center"/>
    </xf>
    <xf numFmtId="0" fontId="64" fillId="0" borderId="1" xfId="0" applyFont="1" applyBorder="1" applyAlignment="1">
      <alignment horizontal="center" vertical="center"/>
    </xf>
    <xf numFmtId="0" fontId="64" fillId="0" borderId="5" xfId="0" applyFont="1" applyBorder="1" applyAlignment="1">
      <alignment horizontal="left" vertical="center"/>
    </xf>
    <xf numFmtId="4" fontId="66" fillId="0" borderId="0" xfId="0" applyNumberFormat="1" applyFont="1" applyAlignment="1">
      <alignment vertical="center"/>
    </xf>
    <xf numFmtId="4" fontId="64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0" fontId="0" fillId="0" borderId="59" xfId="0" applyBorder="1"/>
    <xf numFmtId="0" fontId="21" fillId="0" borderId="0" xfId="0" applyFont="1" applyAlignment="1">
      <alignment horizontal="center"/>
    </xf>
    <xf numFmtId="3" fontId="46" fillId="0" borderId="0" xfId="0" applyNumberFormat="1" applyFont="1"/>
    <xf numFmtId="3" fontId="21" fillId="2" borderId="0" xfId="0" applyNumberFormat="1" applyFont="1" applyFill="1"/>
    <xf numFmtId="0" fontId="0" fillId="2" borderId="0" xfId="0" applyFill="1"/>
    <xf numFmtId="0" fontId="0" fillId="0" borderId="5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5" xfId="0" applyBorder="1"/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/>
    <xf numFmtId="0" fontId="0" fillId="8" borderId="56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0" fillId="8" borderId="56" xfId="0" applyNumberFormat="1" applyFill="1" applyBorder="1" applyAlignment="1">
      <alignment horizontal="center" vertical="center"/>
    </xf>
    <xf numFmtId="4" fontId="0" fillId="8" borderId="1" xfId="0" applyNumberFormat="1" applyFill="1" applyBorder="1" applyAlignment="1">
      <alignment horizontal="center" vertical="center"/>
    </xf>
    <xf numFmtId="4" fontId="0" fillId="8" borderId="16" xfId="0" applyNumberFormat="1" applyFill="1" applyBorder="1" applyAlignment="1">
      <alignment horizontal="center" vertical="center"/>
    </xf>
    <xf numFmtId="4" fontId="0" fillId="3" borderId="56" xfId="0" applyNumberFormat="1" applyFill="1" applyBorder="1" applyAlignment="1">
      <alignment horizontal="center" vertical="center"/>
    </xf>
    <xf numFmtId="4" fontId="0" fillId="3" borderId="16" xfId="0" applyNumberFormat="1" applyFill="1" applyBorder="1" applyAlignment="1">
      <alignment horizontal="center" vertical="center"/>
    </xf>
    <xf numFmtId="4" fontId="0" fillId="8" borderId="15" xfId="0" applyNumberFormat="1" applyFill="1" applyBorder="1" applyAlignment="1">
      <alignment horizontal="center" vertical="center"/>
    </xf>
    <xf numFmtId="4" fontId="0" fillId="8" borderId="14" xfId="0" applyNumberFormat="1" applyFill="1" applyBorder="1" applyAlignment="1">
      <alignment horizontal="center" vertical="center"/>
    </xf>
    <xf numFmtId="4" fontId="0" fillId="8" borderId="13" xfId="0" applyNumberFormat="1" applyFill="1" applyBorder="1" applyAlignment="1">
      <alignment horizontal="center" vertical="center"/>
    </xf>
    <xf numFmtId="4" fontId="0" fillId="3" borderId="15" xfId="0" applyNumberFormat="1" applyFill="1" applyBorder="1" applyAlignment="1">
      <alignment horizontal="center" vertical="center"/>
    </xf>
    <xf numFmtId="4" fontId="0" fillId="3" borderId="13" xfId="0" applyNumberFormat="1" applyFill="1" applyBorder="1" applyAlignment="1">
      <alignment horizontal="center" vertical="center"/>
    </xf>
    <xf numFmtId="0" fontId="67" fillId="0" borderId="66" xfId="0" applyFont="1" applyBorder="1" applyAlignment="1">
      <alignment horizontal="center" vertical="center" wrapText="1"/>
    </xf>
    <xf numFmtId="4" fontId="67" fillId="3" borderId="1" xfId="0" applyNumberFormat="1" applyFont="1" applyFill="1" applyBorder="1" applyAlignment="1">
      <alignment horizontal="right" wrapText="1"/>
    </xf>
    <xf numFmtId="4" fontId="68" fillId="2" borderId="1" xfId="0" applyNumberFormat="1" applyFont="1" applyFill="1" applyBorder="1" applyAlignment="1">
      <alignment horizontal="right" vertical="center" wrapText="1"/>
    </xf>
    <xf numFmtId="0" fontId="67" fillId="0" borderId="1" xfId="0" applyFont="1" applyBorder="1" applyAlignment="1">
      <alignment horizontal="center" wrapText="1"/>
    </xf>
    <xf numFmtId="4" fontId="67" fillId="0" borderId="1" xfId="0" applyNumberFormat="1" applyFont="1" applyBorder="1" applyAlignment="1">
      <alignment horizontal="right" wrapText="1"/>
    </xf>
    <xf numFmtId="4" fontId="68" fillId="2" borderId="1" xfId="0" applyNumberFormat="1" applyFont="1" applyFill="1" applyBorder="1" applyAlignment="1">
      <alignment horizontal="right" wrapText="1"/>
    </xf>
    <xf numFmtId="4" fontId="67" fillId="0" borderId="1" xfId="0" applyNumberFormat="1" applyFont="1" applyBorder="1" applyAlignment="1">
      <alignment horizontal="center" wrapText="1"/>
    </xf>
    <xf numFmtId="0" fontId="67" fillId="0" borderId="16" xfId="0" applyFont="1" applyBorder="1" applyAlignment="1">
      <alignment horizontal="center" wrapText="1"/>
    </xf>
    <xf numFmtId="4" fontId="67" fillId="3" borderId="14" xfId="0" applyNumberFormat="1" applyFont="1" applyFill="1" applyBorder="1" applyAlignment="1">
      <alignment horizontal="right" wrapText="1"/>
    </xf>
    <xf numFmtId="4" fontId="68" fillId="2" borderId="14" xfId="0" applyNumberFormat="1" applyFont="1" applyFill="1" applyBorder="1" applyAlignment="1">
      <alignment horizontal="right" wrapText="1"/>
    </xf>
    <xf numFmtId="0" fontId="67" fillId="0" borderId="14" xfId="0" applyFont="1" applyBorder="1" applyAlignment="1">
      <alignment horizontal="center" wrapText="1"/>
    </xf>
    <xf numFmtId="4" fontId="67" fillId="0" borderId="14" xfId="0" applyNumberFormat="1" applyFont="1" applyBorder="1" applyAlignment="1">
      <alignment horizontal="right" wrapText="1"/>
    </xf>
    <xf numFmtId="0" fontId="67" fillId="0" borderId="13" xfId="0" applyFont="1" applyBorder="1" applyAlignment="1">
      <alignment horizontal="center" wrapText="1"/>
    </xf>
    <xf numFmtId="0" fontId="0" fillId="0" borderId="5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wrapText="1"/>
    </xf>
    <xf numFmtId="0" fontId="28" fillId="0" borderId="1" xfId="0" applyFont="1" applyBorder="1" applyAlignment="1">
      <alignment wrapText="1"/>
    </xf>
    <xf numFmtId="3" fontId="2" fillId="0" borderId="13" xfId="0" applyNumberFormat="1" applyFont="1" applyFill="1" applyBorder="1" applyAlignment="1">
      <alignment horizontal="center"/>
    </xf>
    <xf numFmtId="0" fontId="0" fillId="9" borderId="16" xfId="0" applyFill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/>
    </xf>
    <xf numFmtId="0" fontId="1" fillId="12" borderId="17" xfId="0" applyFont="1" applyFill="1" applyBorder="1" applyAlignment="1">
      <alignment horizontal="center" vertical="center"/>
    </xf>
    <xf numFmtId="0" fontId="1" fillId="12" borderId="34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4" fontId="21" fillId="0" borderId="16" xfId="0" applyNumberFormat="1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 wrapText="1"/>
    </xf>
    <xf numFmtId="0" fontId="1" fillId="8" borderId="68" xfId="0" applyFont="1" applyFill="1" applyBorder="1" applyAlignment="1">
      <alignment horizontal="center" vertical="center"/>
    </xf>
    <xf numFmtId="0" fontId="1" fillId="8" borderId="57" xfId="0" applyFont="1" applyFill="1" applyBorder="1" applyAlignment="1">
      <alignment horizontal="center" vertical="center"/>
    </xf>
    <xf numFmtId="0" fontId="1" fillId="8" borderId="69" xfId="0" applyFont="1" applyFill="1" applyBorder="1" applyAlignment="1">
      <alignment horizontal="center" vertical="center"/>
    </xf>
    <xf numFmtId="0" fontId="1" fillId="12" borderId="68" xfId="0" applyFont="1" applyFill="1" applyBorder="1" applyAlignment="1">
      <alignment horizontal="center" vertical="center"/>
    </xf>
    <xf numFmtId="0" fontId="1" fillId="12" borderId="69" xfId="0" applyFont="1" applyFill="1" applyBorder="1" applyAlignment="1">
      <alignment horizontal="center" vertical="center"/>
    </xf>
    <xf numFmtId="0" fontId="1" fillId="13" borderId="59" xfId="0" applyFont="1" applyFill="1" applyBorder="1" applyAlignment="1">
      <alignment horizontal="center" vertical="center" wrapText="1"/>
    </xf>
    <xf numFmtId="0" fontId="1" fillId="13" borderId="16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 wrapText="1"/>
    </xf>
    <xf numFmtId="0" fontId="1" fillId="12" borderId="55" xfId="0" applyFont="1" applyFill="1" applyBorder="1" applyAlignment="1">
      <alignment horizontal="center" vertical="center"/>
    </xf>
    <xf numFmtId="0" fontId="21" fillId="0" borderId="67" xfId="0" applyFont="1" applyBorder="1" applyAlignment="1">
      <alignment horizontal="center" wrapText="1"/>
    </xf>
    <xf numFmtId="0" fontId="21" fillId="0" borderId="36" xfId="0" applyFont="1" applyBorder="1" applyAlignment="1">
      <alignment horizontal="center" wrapText="1"/>
    </xf>
    <xf numFmtId="4" fontId="3" fillId="0" borderId="1" xfId="0" applyNumberFormat="1" applyFont="1" applyBorder="1" applyAlignment="1">
      <alignment horizontal="center" wrapText="1"/>
    </xf>
    <xf numFmtId="4" fontId="3" fillId="0" borderId="14" xfId="0" applyNumberFormat="1" applyFont="1" applyBorder="1" applyAlignment="1">
      <alignment horizontal="center" wrapText="1"/>
    </xf>
    <xf numFmtId="0" fontId="1" fillId="8" borderId="68" xfId="0" applyFont="1" applyFill="1" applyBorder="1" applyAlignment="1">
      <alignment horizontal="center"/>
    </xf>
    <xf numFmtId="0" fontId="1" fillId="8" borderId="57" xfId="0" applyFont="1" applyFill="1" applyBorder="1" applyAlignment="1">
      <alignment horizontal="center"/>
    </xf>
    <xf numFmtId="0" fontId="1" fillId="8" borderId="69" xfId="0" applyFont="1" applyFill="1" applyBorder="1" applyAlignment="1">
      <alignment horizontal="center"/>
    </xf>
    <xf numFmtId="0" fontId="1" fillId="12" borderId="66" xfId="0" applyFont="1" applyFill="1" applyBorder="1" applyAlignment="1">
      <alignment horizontal="center"/>
    </xf>
    <xf numFmtId="0" fontId="1" fillId="12" borderId="59" xfId="0" applyFont="1" applyFill="1" applyBorder="1" applyAlignment="1">
      <alignment horizontal="center"/>
    </xf>
    <xf numFmtId="0" fontId="21" fillId="0" borderId="58" xfId="0" applyFont="1" applyBorder="1" applyAlignment="1">
      <alignment horizontal="center" vertical="center" wrapText="1"/>
    </xf>
    <xf numFmtId="0" fontId="0" fillId="0" borderId="56" xfId="0" applyFont="1" applyBorder="1" applyAlignment="1">
      <alignment horizontal="center" vertical="center" wrapText="1"/>
    </xf>
    <xf numFmtId="0" fontId="1" fillId="12" borderId="68" xfId="0" applyFont="1" applyFill="1" applyBorder="1" applyAlignment="1">
      <alignment horizontal="center"/>
    </xf>
    <xf numFmtId="0" fontId="1" fillId="12" borderId="69" xfId="0" applyFont="1" applyFill="1" applyBorder="1" applyAlignment="1">
      <alignment horizontal="center"/>
    </xf>
    <xf numFmtId="0" fontId="1" fillId="8" borderId="54" xfId="0" applyFont="1" applyFill="1" applyBorder="1" applyAlignment="1">
      <alignment horizontal="center" vertical="center"/>
    </xf>
    <xf numFmtId="0" fontId="1" fillId="8" borderId="55" xfId="0" applyFont="1" applyFill="1" applyBorder="1" applyAlignment="1">
      <alignment horizontal="center" vertical="center"/>
    </xf>
    <xf numFmtId="0" fontId="1" fillId="12" borderId="54" xfId="0" applyFont="1" applyFill="1" applyBorder="1" applyAlignment="1">
      <alignment horizontal="center" vertical="center"/>
    </xf>
    <xf numFmtId="0" fontId="3" fillId="13" borderId="22" xfId="0" applyFont="1" applyFill="1" applyBorder="1" applyAlignment="1">
      <alignment horizontal="center" vertical="center" wrapText="1"/>
    </xf>
    <xf numFmtId="0" fontId="3" fillId="13" borderId="23" xfId="0" applyFont="1" applyFill="1" applyBorder="1" applyAlignment="1">
      <alignment horizontal="center" vertical="center"/>
    </xf>
    <xf numFmtId="4" fontId="0" fillId="12" borderId="64" xfId="0" applyNumberFormat="1" applyFont="1" applyFill="1" applyBorder="1" applyAlignment="1">
      <alignment horizontal="center" vertical="center"/>
    </xf>
    <xf numFmtId="0" fontId="0" fillId="12" borderId="65" xfId="0" applyFill="1" applyBorder="1" applyAlignment="1">
      <alignment horizontal="center" vertical="center"/>
    </xf>
    <xf numFmtId="0" fontId="0" fillId="2" borderId="40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" fontId="0" fillId="8" borderId="61" xfId="0" applyNumberFormat="1" applyFont="1" applyFill="1" applyBorder="1" applyAlignment="1">
      <alignment horizontal="center" vertical="center"/>
    </xf>
    <xf numFmtId="0" fontId="0" fillId="8" borderId="62" xfId="0" applyFill="1" applyBorder="1" applyAlignment="1">
      <alignment horizontal="center" vertical="center"/>
    </xf>
    <xf numFmtId="4" fontId="0" fillId="8" borderId="2" xfId="0" applyNumberFormat="1" applyFont="1" applyFill="1" applyBorder="1" applyAlignment="1">
      <alignment horizontal="center" vertical="center"/>
    </xf>
    <xf numFmtId="0" fontId="0" fillId="8" borderId="63" xfId="0" applyFill="1" applyBorder="1" applyAlignment="1">
      <alignment horizontal="center" vertical="center"/>
    </xf>
    <xf numFmtId="4" fontId="0" fillId="8" borderId="64" xfId="0" applyNumberFormat="1" applyFont="1" applyFill="1" applyBorder="1" applyAlignment="1">
      <alignment horizontal="center" vertical="center"/>
    </xf>
    <xf numFmtId="0" fontId="0" fillId="8" borderId="65" xfId="0" applyFill="1" applyBorder="1" applyAlignment="1">
      <alignment horizontal="center" vertical="center"/>
    </xf>
    <xf numFmtId="4" fontId="0" fillId="12" borderId="61" xfId="0" applyNumberFormat="1" applyFont="1" applyFill="1" applyBorder="1" applyAlignment="1">
      <alignment horizontal="center" vertical="center"/>
    </xf>
    <xf numFmtId="0" fontId="0" fillId="12" borderId="62" xfId="0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12" borderId="66" xfId="0" applyFont="1" applyFill="1" applyBorder="1" applyAlignment="1">
      <alignment horizontal="center" vertical="center"/>
    </xf>
    <xf numFmtId="0" fontId="44" fillId="8" borderId="54" xfId="0" applyFont="1" applyFill="1" applyBorder="1" applyAlignment="1">
      <alignment horizontal="center"/>
    </xf>
    <xf numFmtId="0" fontId="44" fillId="8" borderId="57" xfId="0" applyFont="1" applyFill="1" applyBorder="1" applyAlignment="1">
      <alignment horizontal="center"/>
    </xf>
    <xf numFmtId="0" fontId="44" fillId="8" borderId="55" xfId="0" applyFont="1" applyFill="1" applyBorder="1" applyAlignment="1">
      <alignment horizontal="center"/>
    </xf>
    <xf numFmtId="0" fontId="44" fillId="3" borderId="58" xfId="0" applyFont="1" applyFill="1" applyBorder="1" applyAlignment="1">
      <alignment horizontal="center"/>
    </xf>
    <xf numFmtId="0" fontId="44" fillId="3" borderId="59" xfId="0" applyFont="1" applyFill="1" applyBorder="1" applyAlignment="1">
      <alignment horizontal="center"/>
    </xf>
    <xf numFmtId="0" fontId="0" fillId="0" borderId="56" xfId="0" applyFont="1" applyBorder="1" applyAlignment="1">
      <alignment vertical="center" wrapText="1"/>
    </xf>
    <xf numFmtId="0" fontId="11" fillId="8" borderId="54" xfId="0" applyFont="1" applyFill="1" applyBorder="1" applyAlignment="1">
      <alignment horizontal="center" vertical="center"/>
    </xf>
    <xf numFmtId="0" fontId="11" fillId="8" borderId="57" xfId="0" applyFont="1" applyFill="1" applyBorder="1" applyAlignment="1">
      <alignment horizontal="center" vertical="center"/>
    </xf>
    <xf numFmtId="0" fontId="11" fillId="8" borderId="55" xfId="0" applyFont="1" applyFill="1" applyBorder="1" applyAlignment="1">
      <alignment horizontal="center" vertical="center"/>
    </xf>
    <xf numFmtId="0" fontId="11" fillId="3" borderId="58" xfId="0" applyFont="1" applyFill="1" applyBorder="1" applyAlignment="1">
      <alignment horizontal="center" vertical="center"/>
    </xf>
    <xf numFmtId="0" fontId="11" fillId="3" borderId="68" xfId="0" applyFont="1" applyFill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164" fontId="0" fillId="0" borderId="2" xfId="6" applyFont="1" applyBorder="1" applyAlignment="1">
      <alignment horizontal="center" vertical="center" wrapText="1"/>
    </xf>
    <xf numFmtId="164" fontId="0" fillId="0" borderId="63" xfId="6" applyFont="1" applyBorder="1" applyAlignment="1">
      <alignment horizontal="center" vertical="center" wrapText="1"/>
    </xf>
    <xf numFmtId="0" fontId="0" fillId="0" borderId="64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4" fontId="0" fillId="0" borderId="45" xfId="0" applyNumberForma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11" borderId="23" xfId="0" applyFont="1" applyFill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Font="1" applyBorder="1" applyAlignment="1"/>
    <xf numFmtId="0" fontId="1" fillId="8" borderId="8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" fillId="8" borderId="54" xfId="0" applyFont="1" applyFill="1" applyBorder="1" applyAlignment="1">
      <alignment horizontal="center"/>
    </xf>
    <xf numFmtId="0" fontId="1" fillId="8" borderId="55" xfId="0" applyFont="1" applyFill="1" applyBorder="1" applyAlignment="1">
      <alignment horizontal="center"/>
    </xf>
    <xf numFmtId="0" fontId="1" fillId="12" borderId="58" xfId="0" applyFont="1" applyFill="1" applyBorder="1" applyAlignment="1">
      <alignment horizontal="center"/>
    </xf>
    <xf numFmtId="0" fontId="21" fillId="0" borderId="58" xfId="0" applyFont="1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1" fillId="10" borderId="8" xfId="0" applyFont="1" applyFill="1" applyBorder="1" applyAlignment="1">
      <alignment horizontal="center"/>
    </xf>
    <xf numFmtId="0" fontId="1" fillId="10" borderId="1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0" fillId="3" borderId="9" xfId="0" applyFont="1" applyFill="1" applyBorder="1" applyAlignment="1"/>
    <xf numFmtId="0" fontId="18" fillId="0" borderId="8" xfId="0" applyFont="1" applyBorder="1" applyAlignment="1">
      <alignment horizontal="right" vertical="center" wrapText="1"/>
    </xf>
    <xf numFmtId="0" fontId="18" fillId="0" borderId="18" xfId="0" applyFont="1" applyBorder="1" applyAlignment="1">
      <alignment horizontal="right" vertical="center" wrapText="1"/>
    </xf>
    <xf numFmtId="0" fontId="18" fillId="0" borderId="9" xfId="0" applyFont="1" applyBorder="1" applyAlignment="1">
      <alignment horizontal="right" vertical="center" wrapText="1"/>
    </xf>
    <xf numFmtId="0" fontId="5" fillId="0" borderId="40" xfId="0" applyFont="1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3" fillId="0" borderId="32" xfId="0" applyFont="1" applyBorder="1" applyAlignment="1">
      <alignment horizontal="right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4" fontId="32" fillId="0" borderId="32" xfId="0" applyNumberFormat="1" applyFont="1" applyBorder="1" applyAlignment="1">
      <alignment horizontal="right" vertical="center" wrapText="1"/>
    </xf>
    <xf numFmtId="4" fontId="32" fillId="0" borderId="30" xfId="0" applyNumberFormat="1" applyFont="1" applyBorder="1" applyAlignment="1">
      <alignment horizontal="right" vertical="center" wrapText="1"/>
    </xf>
    <xf numFmtId="4" fontId="32" fillId="0" borderId="28" xfId="0" applyNumberFormat="1" applyFont="1" applyBorder="1" applyAlignment="1">
      <alignment horizontal="right" vertical="center" wrapText="1"/>
    </xf>
    <xf numFmtId="0" fontId="13" fillId="0" borderId="32" xfId="0" applyFont="1" applyBorder="1" applyAlignment="1">
      <alignment horizontal="left" vertical="center" wrapText="1" indent="1"/>
    </xf>
    <xf numFmtId="0" fontId="13" fillId="0" borderId="30" xfId="0" applyFont="1" applyBorder="1" applyAlignment="1">
      <alignment horizontal="left" vertical="center" wrapText="1" indent="1"/>
    </xf>
    <xf numFmtId="0" fontId="13" fillId="0" borderId="28" xfId="0" applyFont="1" applyBorder="1" applyAlignment="1">
      <alignment horizontal="left" vertical="center" wrapText="1" indent="1"/>
    </xf>
    <xf numFmtId="0" fontId="13" fillId="0" borderId="46" xfId="0" applyFont="1" applyBorder="1" applyAlignment="1">
      <alignment horizontal="right" vertical="center" wrapText="1"/>
    </xf>
    <xf numFmtId="0" fontId="13" fillId="0" borderId="50" xfId="0" applyFont="1" applyBorder="1" applyAlignment="1">
      <alignment horizontal="right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right" vertical="center" wrapText="1"/>
    </xf>
    <xf numFmtId="0" fontId="13" fillId="0" borderId="52" xfId="0" applyFont="1" applyBorder="1" applyAlignment="1">
      <alignment horizontal="right" vertical="center" wrapText="1"/>
    </xf>
    <xf numFmtId="4" fontId="32" fillId="0" borderId="48" xfId="0" applyNumberFormat="1" applyFont="1" applyBorder="1" applyAlignment="1">
      <alignment horizontal="right" vertical="center" wrapText="1"/>
    </xf>
    <xf numFmtId="4" fontId="32" fillId="0" borderId="52" xfId="0" applyNumberFormat="1" applyFont="1" applyBorder="1" applyAlignment="1">
      <alignment horizontal="right" vertical="center" wrapText="1"/>
    </xf>
    <xf numFmtId="0" fontId="13" fillId="0" borderId="49" xfId="0" applyFont="1" applyBorder="1" applyAlignment="1">
      <alignment horizontal="left" vertical="center" wrapText="1" indent="1"/>
    </xf>
    <xf numFmtId="0" fontId="13" fillId="0" borderId="53" xfId="0" applyFont="1" applyBorder="1" applyAlignment="1">
      <alignment horizontal="left" vertical="center" wrapText="1" indent="1"/>
    </xf>
    <xf numFmtId="0" fontId="13" fillId="0" borderId="32" xfId="0" applyFont="1" applyBorder="1" applyAlignment="1">
      <alignment vertical="center" wrapText="1"/>
    </xf>
    <xf numFmtId="0" fontId="13" fillId="0" borderId="28" xfId="0" applyFont="1" applyBorder="1" applyAlignment="1">
      <alignment vertical="center" wrapText="1"/>
    </xf>
  </cellXfs>
  <cellStyles count="9">
    <cellStyle name="20 % – Poudarek3" xfId="2" builtinId="38"/>
    <cellStyle name="20 % – Poudarek5" xfId="3" builtinId="46"/>
    <cellStyle name="Dobro" xfId="7" builtinId="26"/>
    <cellStyle name="Navadno" xfId="0" builtinId="0"/>
    <cellStyle name="Nevtralno" xfId="1" builtinId="28"/>
    <cellStyle name="Normal 2" xfId="5" xr:uid="{00000000-0005-0000-0000-000006000000}"/>
    <cellStyle name="Note 2" xfId="4" xr:uid="{00000000-0005-0000-0000-000007000000}"/>
    <cellStyle name="Opozorilo" xfId="8" builtinId="11"/>
    <cellStyle name="Vejica" xfId="6" builtin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="70" zoomScaleNormal="70" workbookViewId="0">
      <selection activeCell="B13" sqref="B13"/>
    </sheetView>
  </sheetViews>
  <sheetFormatPr defaultRowHeight="14.4" x14ac:dyDescent="0.3"/>
  <cols>
    <col min="1" max="1" width="2.44140625" style="8" customWidth="1"/>
    <col min="2" max="2" width="48.44140625" style="8" customWidth="1"/>
    <col min="3" max="3" width="15.88671875" style="8" customWidth="1"/>
    <col min="4" max="4" width="15.6640625" style="8" customWidth="1"/>
    <col min="5" max="5" width="16.5546875" style="8" customWidth="1"/>
    <col min="6" max="7" width="16.33203125" style="8" customWidth="1"/>
    <col min="8" max="9" width="13.33203125" style="8" customWidth="1"/>
    <col min="10" max="10" width="12.33203125" style="8" customWidth="1"/>
    <col min="11" max="11" width="12.6640625" style="8" customWidth="1"/>
    <col min="12" max="12" width="11.6640625" style="8" customWidth="1"/>
    <col min="13" max="13" width="12" style="8" customWidth="1"/>
    <col min="14" max="14" width="14.109375" style="8" customWidth="1"/>
    <col min="15" max="15" width="12.6640625" style="8" bestFit="1" customWidth="1"/>
    <col min="16" max="256" width="8.88671875" style="8"/>
    <col min="257" max="257" width="6.33203125" style="8" customWidth="1"/>
    <col min="258" max="258" width="34.6640625" style="8" customWidth="1"/>
    <col min="259" max="259" width="20.6640625" style="8" customWidth="1"/>
    <col min="260" max="260" width="21.5546875" style="8" customWidth="1"/>
    <col min="261" max="261" width="16.5546875" style="8" customWidth="1"/>
    <col min="262" max="265" width="14.6640625" style="8" customWidth="1"/>
    <col min="266" max="266" width="13.6640625" style="8" customWidth="1"/>
    <col min="267" max="267" width="13.5546875" style="8" customWidth="1"/>
    <col min="268" max="268" width="14.33203125" style="8" customWidth="1"/>
    <col min="269" max="269" width="15.33203125" style="8" customWidth="1"/>
    <col min="270" max="270" width="12.33203125" style="8" customWidth="1"/>
    <col min="271" max="512" width="8.88671875" style="8"/>
    <col min="513" max="513" width="6.33203125" style="8" customWidth="1"/>
    <col min="514" max="514" width="34.6640625" style="8" customWidth="1"/>
    <col min="515" max="515" width="20.6640625" style="8" customWidth="1"/>
    <col min="516" max="516" width="21.5546875" style="8" customWidth="1"/>
    <col min="517" max="517" width="16.5546875" style="8" customWidth="1"/>
    <col min="518" max="521" width="14.6640625" style="8" customWidth="1"/>
    <col min="522" max="522" width="13.6640625" style="8" customWidth="1"/>
    <col min="523" max="523" width="13.5546875" style="8" customWidth="1"/>
    <col min="524" max="524" width="14.33203125" style="8" customWidth="1"/>
    <col min="525" max="525" width="15.33203125" style="8" customWidth="1"/>
    <col min="526" max="526" width="12.33203125" style="8" customWidth="1"/>
    <col min="527" max="768" width="8.88671875" style="8"/>
    <col min="769" max="769" width="6.33203125" style="8" customWidth="1"/>
    <col min="770" max="770" width="34.6640625" style="8" customWidth="1"/>
    <col min="771" max="771" width="20.6640625" style="8" customWidth="1"/>
    <col min="772" max="772" width="21.5546875" style="8" customWidth="1"/>
    <col min="773" max="773" width="16.5546875" style="8" customWidth="1"/>
    <col min="774" max="777" width="14.6640625" style="8" customWidth="1"/>
    <col min="778" max="778" width="13.6640625" style="8" customWidth="1"/>
    <col min="779" max="779" width="13.5546875" style="8" customWidth="1"/>
    <col min="780" max="780" width="14.33203125" style="8" customWidth="1"/>
    <col min="781" max="781" width="15.33203125" style="8" customWidth="1"/>
    <col min="782" max="782" width="12.33203125" style="8" customWidth="1"/>
    <col min="783" max="1024" width="8.88671875" style="8"/>
    <col min="1025" max="1025" width="6.33203125" style="8" customWidth="1"/>
    <col min="1026" max="1026" width="34.6640625" style="8" customWidth="1"/>
    <col min="1027" max="1027" width="20.6640625" style="8" customWidth="1"/>
    <col min="1028" max="1028" width="21.5546875" style="8" customWidth="1"/>
    <col min="1029" max="1029" width="16.5546875" style="8" customWidth="1"/>
    <col min="1030" max="1033" width="14.6640625" style="8" customWidth="1"/>
    <col min="1034" max="1034" width="13.6640625" style="8" customWidth="1"/>
    <col min="1035" max="1035" width="13.5546875" style="8" customWidth="1"/>
    <col min="1036" max="1036" width="14.33203125" style="8" customWidth="1"/>
    <col min="1037" max="1037" width="15.33203125" style="8" customWidth="1"/>
    <col min="1038" max="1038" width="12.33203125" style="8" customWidth="1"/>
    <col min="1039" max="1280" width="8.88671875" style="8"/>
    <col min="1281" max="1281" width="6.33203125" style="8" customWidth="1"/>
    <col min="1282" max="1282" width="34.6640625" style="8" customWidth="1"/>
    <col min="1283" max="1283" width="20.6640625" style="8" customWidth="1"/>
    <col min="1284" max="1284" width="21.5546875" style="8" customWidth="1"/>
    <col min="1285" max="1285" width="16.5546875" style="8" customWidth="1"/>
    <col min="1286" max="1289" width="14.6640625" style="8" customWidth="1"/>
    <col min="1290" max="1290" width="13.6640625" style="8" customWidth="1"/>
    <col min="1291" max="1291" width="13.5546875" style="8" customWidth="1"/>
    <col min="1292" max="1292" width="14.33203125" style="8" customWidth="1"/>
    <col min="1293" max="1293" width="15.33203125" style="8" customWidth="1"/>
    <col min="1294" max="1294" width="12.33203125" style="8" customWidth="1"/>
    <col min="1295" max="1536" width="8.88671875" style="8"/>
    <col min="1537" max="1537" width="6.33203125" style="8" customWidth="1"/>
    <col min="1538" max="1538" width="34.6640625" style="8" customWidth="1"/>
    <col min="1539" max="1539" width="20.6640625" style="8" customWidth="1"/>
    <col min="1540" max="1540" width="21.5546875" style="8" customWidth="1"/>
    <col min="1541" max="1541" width="16.5546875" style="8" customWidth="1"/>
    <col min="1542" max="1545" width="14.6640625" style="8" customWidth="1"/>
    <col min="1546" max="1546" width="13.6640625" style="8" customWidth="1"/>
    <col min="1547" max="1547" width="13.5546875" style="8" customWidth="1"/>
    <col min="1548" max="1548" width="14.33203125" style="8" customWidth="1"/>
    <col min="1549" max="1549" width="15.33203125" style="8" customWidth="1"/>
    <col min="1550" max="1550" width="12.33203125" style="8" customWidth="1"/>
    <col min="1551" max="1792" width="8.88671875" style="8"/>
    <col min="1793" max="1793" width="6.33203125" style="8" customWidth="1"/>
    <col min="1794" max="1794" width="34.6640625" style="8" customWidth="1"/>
    <col min="1795" max="1795" width="20.6640625" style="8" customWidth="1"/>
    <col min="1796" max="1796" width="21.5546875" style="8" customWidth="1"/>
    <col min="1797" max="1797" width="16.5546875" style="8" customWidth="1"/>
    <col min="1798" max="1801" width="14.6640625" style="8" customWidth="1"/>
    <col min="1802" max="1802" width="13.6640625" style="8" customWidth="1"/>
    <col min="1803" max="1803" width="13.5546875" style="8" customWidth="1"/>
    <col min="1804" max="1804" width="14.33203125" style="8" customWidth="1"/>
    <col min="1805" max="1805" width="15.33203125" style="8" customWidth="1"/>
    <col min="1806" max="1806" width="12.33203125" style="8" customWidth="1"/>
    <col min="1807" max="2048" width="8.88671875" style="8"/>
    <col min="2049" max="2049" width="6.33203125" style="8" customWidth="1"/>
    <col min="2050" max="2050" width="34.6640625" style="8" customWidth="1"/>
    <col min="2051" max="2051" width="20.6640625" style="8" customWidth="1"/>
    <col min="2052" max="2052" width="21.5546875" style="8" customWidth="1"/>
    <col min="2053" max="2053" width="16.5546875" style="8" customWidth="1"/>
    <col min="2054" max="2057" width="14.6640625" style="8" customWidth="1"/>
    <col min="2058" max="2058" width="13.6640625" style="8" customWidth="1"/>
    <col min="2059" max="2059" width="13.5546875" style="8" customWidth="1"/>
    <col min="2060" max="2060" width="14.33203125" style="8" customWidth="1"/>
    <col min="2061" max="2061" width="15.33203125" style="8" customWidth="1"/>
    <col min="2062" max="2062" width="12.33203125" style="8" customWidth="1"/>
    <col min="2063" max="2304" width="8.88671875" style="8"/>
    <col min="2305" max="2305" width="6.33203125" style="8" customWidth="1"/>
    <col min="2306" max="2306" width="34.6640625" style="8" customWidth="1"/>
    <col min="2307" max="2307" width="20.6640625" style="8" customWidth="1"/>
    <col min="2308" max="2308" width="21.5546875" style="8" customWidth="1"/>
    <col min="2309" max="2309" width="16.5546875" style="8" customWidth="1"/>
    <col min="2310" max="2313" width="14.6640625" style="8" customWidth="1"/>
    <col min="2314" max="2314" width="13.6640625" style="8" customWidth="1"/>
    <col min="2315" max="2315" width="13.5546875" style="8" customWidth="1"/>
    <col min="2316" max="2316" width="14.33203125" style="8" customWidth="1"/>
    <col min="2317" max="2317" width="15.33203125" style="8" customWidth="1"/>
    <col min="2318" max="2318" width="12.33203125" style="8" customWidth="1"/>
    <col min="2319" max="2560" width="8.88671875" style="8"/>
    <col min="2561" max="2561" width="6.33203125" style="8" customWidth="1"/>
    <col min="2562" max="2562" width="34.6640625" style="8" customWidth="1"/>
    <col min="2563" max="2563" width="20.6640625" style="8" customWidth="1"/>
    <col min="2564" max="2564" width="21.5546875" style="8" customWidth="1"/>
    <col min="2565" max="2565" width="16.5546875" style="8" customWidth="1"/>
    <col min="2566" max="2569" width="14.6640625" style="8" customWidth="1"/>
    <col min="2570" max="2570" width="13.6640625" style="8" customWidth="1"/>
    <col min="2571" max="2571" width="13.5546875" style="8" customWidth="1"/>
    <col min="2572" max="2572" width="14.33203125" style="8" customWidth="1"/>
    <col min="2573" max="2573" width="15.33203125" style="8" customWidth="1"/>
    <col min="2574" max="2574" width="12.33203125" style="8" customWidth="1"/>
    <col min="2575" max="2816" width="8.88671875" style="8"/>
    <col min="2817" max="2817" width="6.33203125" style="8" customWidth="1"/>
    <col min="2818" max="2818" width="34.6640625" style="8" customWidth="1"/>
    <col min="2819" max="2819" width="20.6640625" style="8" customWidth="1"/>
    <col min="2820" max="2820" width="21.5546875" style="8" customWidth="1"/>
    <col min="2821" max="2821" width="16.5546875" style="8" customWidth="1"/>
    <col min="2822" max="2825" width="14.6640625" style="8" customWidth="1"/>
    <col min="2826" max="2826" width="13.6640625" style="8" customWidth="1"/>
    <col min="2827" max="2827" width="13.5546875" style="8" customWidth="1"/>
    <col min="2828" max="2828" width="14.33203125" style="8" customWidth="1"/>
    <col min="2829" max="2829" width="15.33203125" style="8" customWidth="1"/>
    <col min="2830" max="2830" width="12.33203125" style="8" customWidth="1"/>
    <col min="2831" max="3072" width="8.88671875" style="8"/>
    <col min="3073" max="3073" width="6.33203125" style="8" customWidth="1"/>
    <col min="3074" max="3074" width="34.6640625" style="8" customWidth="1"/>
    <col min="3075" max="3075" width="20.6640625" style="8" customWidth="1"/>
    <col min="3076" max="3076" width="21.5546875" style="8" customWidth="1"/>
    <col min="3077" max="3077" width="16.5546875" style="8" customWidth="1"/>
    <col min="3078" max="3081" width="14.6640625" style="8" customWidth="1"/>
    <col min="3082" max="3082" width="13.6640625" style="8" customWidth="1"/>
    <col min="3083" max="3083" width="13.5546875" style="8" customWidth="1"/>
    <col min="3084" max="3084" width="14.33203125" style="8" customWidth="1"/>
    <col min="3085" max="3085" width="15.33203125" style="8" customWidth="1"/>
    <col min="3086" max="3086" width="12.33203125" style="8" customWidth="1"/>
    <col min="3087" max="3328" width="8.88671875" style="8"/>
    <col min="3329" max="3329" width="6.33203125" style="8" customWidth="1"/>
    <col min="3330" max="3330" width="34.6640625" style="8" customWidth="1"/>
    <col min="3331" max="3331" width="20.6640625" style="8" customWidth="1"/>
    <col min="3332" max="3332" width="21.5546875" style="8" customWidth="1"/>
    <col min="3333" max="3333" width="16.5546875" style="8" customWidth="1"/>
    <col min="3334" max="3337" width="14.6640625" style="8" customWidth="1"/>
    <col min="3338" max="3338" width="13.6640625" style="8" customWidth="1"/>
    <col min="3339" max="3339" width="13.5546875" style="8" customWidth="1"/>
    <col min="3340" max="3340" width="14.33203125" style="8" customWidth="1"/>
    <col min="3341" max="3341" width="15.33203125" style="8" customWidth="1"/>
    <col min="3342" max="3342" width="12.33203125" style="8" customWidth="1"/>
    <col min="3343" max="3584" width="8.88671875" style="8"/>
    <col min="3585" max="3585" width="6.33203125" style="8" customWidth="1"/>
    <col min="3586" max="3586" width="34.6640625" style="8" customWidth="1"/>
    <col min="3587" max="3587" width="20.6640625" style="8" customWidth="1"/>
    <col min="3588" max="3588" width="21.5546875" style="8" customWidth="1"/>
    <col min="3589" max="3589" width="16.5546875" style="8" customWidth="1"/>
    <col min="3590" max="3593" width="14.6640625" style="8" customWidth="1"/>
    <col min="3594" max="3594" width="13.6640625" style="8" customWidth="1"/>
    <col min="3595" max="3595" width="13.5546875" style="8" customWidth="1"/>
    <col min="3596" max="3596" width="14.33203125" style="8" customWidth="1"/>
    <col min="3597" max="3597" width="15.33203125" style="8" customWidth="1"/>
    <col min="3598" max="3598" width="12.33203125" style="8" customWidth="1"/>
    <col min="3599" max="3840" width="8.88671875" style="8"/>
    <col min="3841" max="3841" width="6.33203125" style="8" customWidth="1"/>
    <col min="3842" max="3842" width="34.6640625" style="8" customWidth="1"/>
    <col min="3843" max="3843" width="20.6640625" style="8" customWidth="1"/>
    <col min="3844" max="3844" width="21.5546875" style="8" customWidth="1"/>
    <col min="3845" max="3845" width="16.5546875" style="8" customWidth="1"/>
    <col min="3846" max="3849" width="14.6640625" style="8" customWidth="1"/>
    <col min="3850" max="3850" width="13.6640625" style="8" customWidth="1"/>
    <col min="3851" max="3851" width="13.5546875" style="8" customWidth="1"/>
    <col min="3852" max="3852" width="14.33203125" style="8" customWidth="1"/>
    <col min="3853" max="3853" width="15.33203125" style="8" customWidth="1"/>
    <col min="3854" max="3854" width="12.33203125" style="8" customWidth="1"/>
    <col min="3855" max="4096" width="8.88671875" style="8"/>
    <col min="4097" max="4097" width="6.33203125" style="8" customWidth="1"/>
    <col min="4098" max="4098" width="34.6640625" style="8" customWidth="1"/>
    <col min="4099" max="4099" width="20.6640625" style="8" customWidth="1"/>
    <col min="4100" max="4100" width="21.5546875" style="8" customWidth="1"/>
    <col min="4101" max="4101" width="16.5546875" style="8" customWidth="1"/>
    <col min="4102" max="4105" width="14.6640625" style="8" customWidth="1"/>
    <col min="4106" max="4106" width="13.6640625" style="8" customWidth="1"/>
    <col min="4107" max="4107" width="13.5546875" style="8" customWidth="1"/>
    <col min="4108" max="4108" width="14.33203125" style="8" customWidth="1"/>
    <col min="4109" max="4109" width="15.33203125" style="8" customWidth="1"/>
    <col min="4110" max="4110" width="12.33203125" style="8" customWidth="1"/>
    <col min="4111" max="4352" width="8.88671875" style="8"/>
    <col min="4353" max="4353" width="6.33203125" style="8" customWidth="1"/>
    <col min="4354" max="4354" width="34.6640625" style="8" customWidth="1"/>
    <col min="4355" max="4355" width="20.6640625" style="8" customWidth="1"/>
    <col min="4356" max="4356" width="21.5546875" style="8" customWidth="1"/>
    <col min="4357" max="4357" width="16.5546875" style="8" customWidth="1"/>
    <col min="4358" max="4361" width="14.6640625" style="8" customWidth="1"/>
    <col min="4362" max="4362" width="13.6640625" style="8" customWidth="1"/>
    <col min="4363" max="4363" width="13.5546875" style="8" customWidth="1"/>
    <col min="4364" max="4364" width="14.33203125" style="8" customWidth="1"/>
    <col min="4365" max="4365" width="15.33203125" style="8" customWidth="1"/>
    <col min="4366" max="4366" width="12.33203125" style="8" customWidth="1"/>
    <col min="4367" max="4608" width="8.88671875" style="8"/>
    <col min="4609" max="4609" width="6.33203125" style="8" customWidth="1"/>
    <col min="4610" max="4610" width="34.6640625" style="8" customWidth="1"/>
    <col min="4611" max="4611" width="20.6640625" style="8" customWidth="1"/>
    <col min="4612" max="4612" width="21.5546875" style="8" customWidth="1"/>
    <col min="4613" max="4613" width="16.5546875" style="8" customWidth="1"/>
    <col min="4614" max="4617" width="14.6640625" style="8" customWidth="1"/>
    <col min="4618" max="4618" width="13.6640625" style="8" customWidth="1"/>
    <col min="4619" max="4619" width="13.5546875" style="8" customWidth="1"/>
    <col min="4620" max="4620" width="14.33203125" style="8" customWidth="1"/>
    <col min="4621" max="4621" width="15.33203125" style="8" customWidth="1"/>
    <col min="4622" max="4622" width="12.33203125" style="8" customWidth="1"/>
    <col min="4623" max="4864" width="8.88671875" style="8"/>
    <col min="4865" max="4865" width="6.33203125" style="8" customWidth="1"/>
    <col min="4866" max="4866" width="34.6640625" style="8" customWidth="1"/>
    <col min="4867" max="4867" width="20.6640625" style="8" customWidth="1"/>
    <col min="4868" max="4868" width="21.5546875" style="8" customWidth="1"/>
    <col min="4869" max="4869" width="16.5546875" style="8" customWidth="1"/>
    <col min="4870" max="4873" width="14.6640625" style="8" customWidth="1"/>
    <col min="4874" max="4874" width="13.6640625" style="8" customWidth="1"/>
    <col min="4875" max="4875" width="13.5546875" style="8" customWidth="1"/>
    <col min="4876" max="4876" width="14.33203125" style="8" customWidth="1"/>
    <col min="4877" max="4877" width="15.33203125" style="8" customWidth="1"/>
    <col min="4878" max="4878" width="12.33203125" style="8" customWidth="1"/>
    <col min="4879" max="5120" width="8.88671875" style="8"/>
    <col min="5121" max="5121" width="6.33203125" style="8" customWidth="1"/>
    <col min="5122" max="5122" width="34.6640625" style="8" customWidth="1"/>
    <col min="5123" max="5123" width="20.6640625" style="8" customWidth="1"/>
    <col min="5124" max="5124" width="21.5546875" style="8" customWidth="1"/>
    <col min="5125" max="5125" width="16.5546875" style="8" customWidth="1"/>
    <col min="5126" max="5129" width="14.6640625" style="8" customWidth="1"/>
    <col min="5130" max="5130" width="13.6640625" style="8" customWidth="1"/>
    <col min="5131" max="5131" width="13.5546875" style="8" customWidth="1"/>
    <col min="5132" max="5132" width="14.33203125" style="8" customWidth="1"/>
    <col min="5133" max="5133" width="15.33203125" style="8" customWidth="1"/>
    <col min="5134" max="5134" width="12.33203125" style="8" customWidth="1"/>
    <col min="5135" max="5376" width="8.88671875" style="8"/>
    <col min="5377" max="5377" width="6.33203125" style="8" customWidth="1"/>
    <col min="5378" max="5378" width="34.6640625" style="8" customWidth="1"/>
    <col min="5379" max="5379" width="20.6640625" style="8" customWidth="1"/>
    <col min="5380" max="5380" width="21.5546875" style="8" customWidth="1"/>
    <col min="5381" max="5381" width="16.5546875" style="8" customWidth="1"/>
    <col min="5382" max="5385" width="14.6640625" style="8" customWidth="1"/>
    <col min="5386" max="5386" width="13.6640625" style="8" customWidth="1"/>
    <col min="5387" max="5387" width="13.5546875" style="8" customWidth="1"/>
    <col min="5388" max="5388" width="14.33203125" style="8" customWidth="1"/>
    <col min="5389" max="5389" width="15.33203125" style="8" customWidth="1"/>
    <col min="5390" max="5390" width="12.33203125" style="8" customWidth="1"/>
    <col min="5391" max="5632" width="8.88671875" style="8"/>
    <col min="5633" max="5633" width="6.33203125" style="8" customWidth="1"/>
    <col min="5634" max="5634" width="34.6640625" style="8" customWidth="1"/>
    <col min="5635" max="5635" width="20.6640625" style="8" customWidth="1"/>
    <col min="5636" max="5636" width="21.5546875" style="8" customWidth="1"/>
    <col min="5637" max="5637" width="16.5546875" style="8" customWidth="1"/>
    <col min="5638" max="5641" width="14.6640625" style="8" customWidth="1"/>
    <col min="5642" max="5642" width="13.6640625" style="8" customWidth="1"/>
    <col min="5643" max="5643" width="13.5546875" style="8" customWidth="1"/>
    <col min="5644" max="5644" width="14.33203125" style="8" customWidth="1"/>
    <col min="5645" max="5645" width="15.33203125" style="8" customWidth="1"/>
    <col min="5646" max="5646" width="12.33203125" style="8" customWidth="1"/>
    <col min="5647" max="5888" width="8.88671875" style="8"/>
    <col min="5889" max="5889" width="6.33203125" style="8" customWidth="1"/>
    <col min="5890" max="5890" width="34.6640625" style="8" customWidth="1"/>
    <col min="5891" max="5891" width="20.6640625" style="8" customWidth="1"/>
    <col min="5892" max="5892" width="21.5546875" style="8" customWidth="1"/>
    <col min="5893" max="5893" width="16.5546875" style="8" customWidth="1"/>
    <col min="5894" max="5897" width="14.6640625" style="8" customWidth="1"/>
    <col min="5898" max="5898" width="13.6640625" style="8" customWidth="1"/>
    <col min="5899" max="5899" width="13.5546875" style="8" customWidth="1"/>
    <col min="5900" max="5900" width="14.33203125" style="8" customWidth="1"/>
    <col min="5901" max="5901" width="15.33203125" style="8" customWidth="1"/>
    <col min="5902" max="5902" width="12.33203125" style="8" customWidth="1"/>
    <col min="5903" max="6144" width="8.88671875" style="8"/>
    <col min="6145" max="6145" width="6.33203125" style="8" customWidth="1"/>
    <col min="6146" max="6146" width="34.6640625" style="8" customWidth="1"/>
    <col min="6147" max="6147" width="20.6640625" style="8" customWidth="1"/>
    <col min="6148" max="6148" width="21.5546875" style="8" customWidth="1"/>
    <col min="6149" max="6149" width="16.5546875" style="8" customWidth="1"/>
    <col min="6150" max="6153" width="14.6640625" style="8" customWidth="1"/>
    <col min="6154" max="6154" width="13.6640625" style="8" customWidth="1"/>
    <col min="6155" max="6155" width="13.5546875" style="8" customWidth="1"/>
    <col min="6156" max="6156" width="14.33203125" style="8" customWidth="1"/>
    <col min="6157" max="6157" width="15.33203125" style="8" customWidth="1"/>
    <col min="6158" max="6158" width="12.33203125" style="8" customWidth="1"/>
    <col min="6159" max="6400" width="8.88671875" style="8"/>
    <col min="6401" max="6401" width="6.33203125" style="8" customWidth="1"/>
    <col min="6402" max="6402" width="34.6640625" style="8" customWidth="1"/>
    <col min="6403" max="6403" width="20.6640625" style="8" customWidth="1"/>
    <col min="6404" max="6404" width="21.5546875" style="8" customWidth="1"/>
    <col min="6405" max="6405" width="16.5546875" style="8" customWidth="1"/>
    <col min="6406" max="6409" width="14.6640625" style="8" customWidth="1"/>
    <col min="6410" max="6410" width="13.6640625" style="8" customWidth="1"/>
    <col min="6411" max="6411" width="13.5546875" style="8" customWidth="1"/>
    <col min="6412" max="6412" width="14.33203125" style="8" customWidth="1"/>
    <col min="6413" max="6413" width="15.33203125" style="8" customWidth="1"/>
    <col min="6414" max="6414" width="12.33203125" style="8" customWidth="1"/>
    <col min="6415" max="6656" width="8.88671875" style="8"/>
    <col min="6657" max="6657" width="6.33203125" style="8" customWidth="1"/>
    <col min="6658" max="6658" width="34.6640625" style="8" customWidth="1"/>
    <col min="6659" max="6659" width="20.6640625" style="8" customWidth="1"/>
    <col min="6660" max="6660" width="21.5546875" style="8" customWidth="1"/>
    <col min="6661" max="6661" width="16.5546875" style="8" customWidth="1"/>
    <col min="6662" max="6665" width="14.6640625" style="8" customWidth="1"/>
    <col min="6666" max="6666" width="13.6640625" style="8" customWidth="1"/>
    <col min="6667" max="6667" width="13.5546875" style="8" customWidth="1"/>
    <col min="6668" max="6668" width="14.33203125" style="8" customWidth="1"/>
    <col min="6669" max="6669" width="15.33203125" style="8" customWidth="1"/>
    <col min="6670" max="6670" width="12.33203125" style="8" customWidth="1"/>
    <col min="6671" max="6912" width="8.88671875" style="8"/>
    <col min="6913" max="6913" width="6.33203125" style="8" customWidth="1"/>
    <col min="6914" max="6914" width="34.6640625" style="8" customWidth="1"/>
    <col min="6915" max="6915" width="20.6640625" style="8" customWidth="1"/>
    <col min="6916" max="6916" width="21.5546875" style="8" customWidth="1"/>
    <col min="6917" max="6917" width="16.5546875" style="8" customWidth="1"/>
    <col min="6918" max="6921" width="14.6640625" style="8" customWidth="1"/>
    <col min="6922" max="6922" width="13.6640625" style="8" customWidth="1"/>
    <col min="6923" max="6923" width="13.5546875" style="8" customWidth="1"/>
    <col min="6924" max="6924" width="14.33203125" style="8" customWidth="1"/>
    <col min="6925" max="6925" width="15.33203125" style="8" customWidth="1"/>
    <col min="6926" max="6926" width="12.33203125" style="8" customWidth="1"/>
    <col min="6927" max="7168" width="8.88671875" style="8"/>
    <col min="7169" max="7169" width="6.33203125" style="8" customWidth="1"/>
    <col min="7170" max="7170" width="34.6640625" style="8" customWidth="1"/>
    <col min="7171" max="7171" width="20.6640625" style="8" customWidth="1"/>
    <col min="7172" max="7172" width="21.5546875" style="8" customWidth="1"/>
    <col min="7173" max="7173" width="16.5546875" style="8" customWidth="1"/>
    <col min="7174" max="7177" width="14.6640625" style="8" customWidth="1"/>
    <col min="7178" max="7178" width="13.6640625" style="8" customWidth="1"/>
    <col min="7179" max="7179" width="13.5546875" style="8" customWidth="1"/>
    <col min="7180" max="7180" width="14.33203125" style="8" customWidth="1"/>
    <col min="7181" max="7181" width="15.33203125" style="8" customWidth="1"/>
    <col min="7182" max="7182" width="12.33203125" style="8" customWidth="1"/>
    <col min="7183" max="7424" width="8.88671875" style="8"/>
    <col min="7425" max="7425" width="6.33203125" style="8" customWidth="1"/>
    <col min="7426" max="7426" width="34.6640625" style="8" customWidth="1"/>
    <col min="7427" max="7427" width="20.6640625" style="8" customWidth="1"/>
    <col min="7428" max="7428" width="21.5546875" style="8" customWidth="1"/>
    <col min="7429" max="7429" width="16.5546875" style="8" customWidth="1"/>
    <col min="7430" max="7433" width="14.6640625" style="8" customWidth="1"/>
    <col min="7434" max="7434" width="13.6640625" style="8" customWidth="1"/>
    <col min="7435" max="7435" width="13.5546875" style="8" customWidth="1"/>
    <col min="7436" max="7436" width="14.33203125" style="8" customWidth="1"/>
    <col min="7437" max="7437" width="15.33203125" style="8" customWidth="1"/>
    <col min="7438" max="7438" width="12.33203125" style="8" customWidth="1"/>
    <col min="7439" max="7680" width="8.88671875" style="8"/>
    <col min="7681" max="7681" width="6.33203125" style="8" customWidth="1"/>
    <col min="7682" max="7682" width="34.6640625" style="8" customWidth="1"/>
    <col min="7683" max="7683" width="20.6640625" style="8" customWidth="1"/>
    <col min="7684" max="7684" width="21.5546875" style="8" customWidth="1"/>
    <col min="7685" max="7685" width="16.5546875" style="8" customWidth="1"/>
    <col min="7686" max="7689" width="14.6640625" style="8" customWidth="1"/>
    <col min="7690" max="7690" width="13.6640625" style="8" customWidth="1"/>
    <col min="7691" max="7691" width="13.5546875" style="8" customWidth="1"/>
    <col min="7692" max="7692" width="14.33203125" style="8" customWidth="1"/>
    <col min="7693" max="7693" width="15.33203125" style="8" customWidth="1"/>
    <col min="7694" max="7694" width="12.33203125" style="8" customWidth="1"/>
    <col min="7695" max="7936" width="8.88671875" style="8"/>
    <col min="7937" max="7937" width="6.33203125" style="8" customWidth="1"/>
    <col min="7938" max="7938" width="34.6640625" style="8" customWidth="1"/>
    <col min="7939" max="7939" width="20.6640625" style="8" customWidth="1"/>
    <col min="7940" max="7940" width="21.5546875" style="8" customWidth="1"/>
    <col min="7941" max="7941" width="16.5546875" style="8" customWidth="1"/>
    <col min="7942" max="7945" width="14.6640625" style="8" customWidth="1"/>
    <col min="7946" max="7946" width="13.6640625" style="8" customWidth="1"/>
    <col min="7947" max="7947" width="13.5546875" style="8" customWidth="1"/>
    <col min="7948" max="7948" width="14.33203125" style="8" customWidth="1"/>
    <col min="7949" max="7949" width="15.33203125" style="8" customWidth="1"/>
    <col min="7950" max="7950" width="12.33203125" style="8" customWidth="1"/>
    <col min="7951" max="8192" width="8.88671875" style="8"/>
    <col min="8193" max="8193" width="6.33203125" style="8" customWidth="1"/>
    <col min="8194" max="8194" width="34.6640625" style="8" customWidth="1"/>
    <col min="8195" max="8195" width="20.6640625" style="8" customWidth="1"/>
    <col min="8196" max="8196" width="21.5546875" style="8" customWidth="1"/>
    <col min="8197" max="8197" width="16.5546875" style="8" customWidth="1"/>
    <col min="8198" max="8201" width="14.6640625" style="8" customWidth="1"/>
    <col min="8202" max="8202" width="13.6640625" style="8" customWidth="1"/>
    <col min="8203" max="8203" width="13.5546875" style="8" customWidth="1"/>
    <col min="8204" max="8204" width="14.33203125" style="8" customWidth="1"/>
    <col min="8205" max="8205" width="15.33203125" style="8" customWidth="1"/>
    <col min="8206" max="8206" width="12.33203125" style="8" customWidth="1"/>
    <col min="8207" max="8448" width="8.88671875" style="8"/>
    <col min="8449" max="8449" width="6.33203125" style="8" customWidth="1"/>
    <col min="8450" max="8450" width="34.6640625" style="8" customWidth="1"/>
    <col min="8451" max="8451" width="20.6640625" style="8" customWidth="1"/>
    <col min="8452" max="8452" width="21.5546875" style="8" customWidth="1"/>
    <col min="8453" max="8453" width="16.5546875" style="8" customWidth="1"/>
    <col min="8454" max="8457" width="14.6640625" style="8" customWidth="1"/>
    <col min="8458" max="8458" width="13.6640625" style="8" customWidth="1"/>
    <col min="8459" max="8459" width="13.5546875" style="8" customWidth="1"/>
    <col min="8460" max="8460" width="14.33203125" style="8" customWidth="1"/>
    <col min="8461" max="8461" width="15.33203125" style="8" customWidth="1"/>
    <col min="8462" max="8462" width="12.33203125" style="8" customWidth="1"/>
    <col min="8463" max="8704" width="8.88671875" style="8"/>
    <col min="8705" max="8705" width="6.33203125" style="8" customWidth="1"/>
    <col min="8706" max="8706" width="34.6640625" style="8" customWidth="1"/>
    <col min="8707" max="8707" width="20.6640625" style="8" customWidth="1"/>
    <col min="8708" max="8708" width="21.5546875" style="8" customWidth="1"/>
    <col min="8709" max="8709" width="16.5546875" style="8" customWidth="1"/>
    <col min="8710" max="8713" width="14.6640625" style="8" customWidth="1"/>
    <col min="8714" max="8714" width="13.6640625" style="8" customWidth="1"/>
    <col min="8715" max="8715" width="13.5546875" style="8" customWidth="1"/>
    <col min="8716" max="8716" width="14.33203125" style="8" customWidth="1"/>
    <col min="8717" max="8717" width="15.33203125" style="8" customWidth="1"/>
    <col min="8718" max="8718" width="12.33203125" style="8" customWidth="1"/>
    <col min="8719" max="8960" width="8.88671875" style="8"/>
    <col min="8961" max="8961" width="6.33203125" style="8" customWidth="1"/>
    <col min="8962" max="8962" width="34.6640625" style="8" customWidth="1"/>
    <col min="8963" max="8963" width="20.6640625" style="8" customWidth="1"/>
    <col min="8964" max="8964" width="21.5546875" style="8" customWidth="1"/>
    <col min="8965" max="8965" width="16.5546875" style="8" customWidth="1"/>
    <col min="8966" max="8969" width="14.6640625" style="8" customWidth="1"/>
    <col min="8970" max="8970" width="13.6640625" style="8" customWidth="1"/>
    <col min="8971" max="8971" width="13.5546875" style="8" customWidth="1"/>
    <col min="8972" max="8972" width="14.33203125" style="8" customWidth="1"/>
    <col min="8973" max="8973" width="15.33203125" style="8" customWidth="1"/>
    <col min="8974" max="8974" width="12.33203125" style="8" customWidth="1"/>
    <col min="8975" max="9216" width="8.88671875" style="8"/>
    <col min="9217" max="9217" width="6.33203125" style="8" customWidth="1"/>
    <col min="9218" max="9218" width="34.6640625" style="8" customWidth="1"/>
    <col min="9219" max="9219" width="20.6640625" style="8" customWidth="1"/>
    <col min="9220" max="9220" width="21.5546875" style="8" customWidth="1"/>
    <col min="9221" max="9221" width="16.5546875" style="8" customWidth="1"/>
    <col min="9222" max="9225" width="14.6640625" style="8" customWidth="1"/>
    <col min="9226" max="9226" width="13.6640625" style="8" customWidth="1"/>
    <col min="9227" max="9227" width="13.5546875" style="8" customWidth="1"/>
    <col min="9228" max="9228" width="14.33203125" style="8" customWidth="1"/>
    <col min="9229" max="9229" width="15.33203125" style="8" customWidth="1"/>
    <col min="9230" max="9230" width="12.33203125" style="8" customWidth="1"/>
    <col min="9231" max="9472" width="8.88671875" style="8"/>
    <col min="9473" max="9473" width="6.33203125" style="8" customWidth="1"/>
    <col min="9474" max="9474" width="34.6640625" style="8" customWidth="1"/>
    <col min="9475" max="9475" width="20.6640625" style="8" customWidth="1"/>
    <col min="9476" max="9476" width="21.5546875" style="8" customWidth="1"/>
    <col min="9477" max="9477" width="16.5546875" style="8" customWidth="1"/>
    <col min="9478" max="9481" width="14.6640625" style="8" customWidth="1"/>
    <col min="9482" max="9482" width="13.6640625" style="8" customWidth="1"/>
    <col min="9483" max="9483" width="13.5546875" style="8" customWidth="1"/>
    <col min="9484" max="9484" width="14.33203125" style="8" customWidth="1"/>
    <col min="9485" max="9485" width="15.33203125" style="8" customWidth="1"/>
    <col min="9486" max="9486" width="12.33203125" style="8" customWidth="1"/>
    <col min="9487" max="9728" width="8.88671875" style="8"/>
    <col min="9729" max="9729" width="6.33203125" style="8" customWidth="1"/>
    <col min="9730" max="9730" width="34.6640625" style="8" customWidth="1"/>
    <col min="9731" max="9731" width="20.6640625" style="8" customWidth="1"/>
    <col min="9732" max="9732" width="21.5546875" style="8" customWidth="1"/>
    <col min="9733" max="9733" width="16.5546875" style="8" customWidth="1"/>
    <col min="9734" max="9737" width="14.6640625" style="8" customWidth="1"/>
    <col min="9738" max="9738" width="13.6640625" style="8" customWidth="1"/>
    <col min="9739" max="9739" width="13.5546875" style="8" customWidth="1"/>
    <col min="9740" max="9740" width="14.33203125" style="8" customWidth="1"/>
    <col min="9741" max="9741" width="15.33203125" style="8" customWidth="1"/>
    <col min="9742" max="9742" width="12.33203125" style="8" customWidth="1"/>
    <col min="9743" max="9984" width="8.88671875" style="8"/>
    <col min="9985" max="9985" width="6.33203125" style="8" customWidth="1"/>
    <col min="9986" max="9986" width="34.6640625" style="8" customWidth="1"/>
    <col min="9987" max="9987" width="20.6640625" style="8" customWidth="1"/>
    <col min="9988" max="9988" width="21.5546875" style="8" customWidth="1"/>
    <col min="9989" max="9989" width="16.5546875" style="8" customWidth="1"/>
    <col min="9990" max="9993" width="14.6640625" style="8" customWidth="1"/>
    <col min="9994" max="9994" width="13.6640625" style="8" customWidth="1"/>
    <col min="9995" max="9995" width="13.5546875" style="8" customWidth="1"/>
    <col min="9996" max="9996" width="14.33203125" style="8" customWidth="1"/>
    <col min="9997" max="9997" width="15.33203125" style="8" customWidth="1"/>
    <col min="9998" max="9998" width="12.33203125" style="8" customWidth="1"/>
    <col min="9999" max="10240" width="8.88671875" style="8"/>
    <col min="10241" max="10241" width="6.33203125" style="8" customWidth="1"/>
    <col min="10242" max="10242" width="34.6640625" style="8" customWidth="1"/>
    <col min="10243" max="10243" width="20.6640625" style="8" customWidth="1"/>
    <col min="10244" max="10244" width="21.5546875" style="8" customWidth="1"/>
    <col min="10245" max="10245" width="16.5546875" style="8" customWidth="1"/>
    <col min="10246" max="10249" width="14.6640625" style="8" customWidth="1"/>
    <col min="10250" max="10250" width="13.6640625" style="8" customWidth="1"/>
    <col min="10251" max="10251" width="13.5546875" style="8" customWidth="1"/>
    <col min="10252" max="10252" width="14.33203125" style="8" customWidth="1"/>
    <col min="10253" max="10253" width="15.33203125" style="8" customWidth="1"/>
    <col min="10254" max="10254" width="12.33203125" style="8" customWidth="1"/>
    <col min="10255" max="10496" width="8.88671875" style="8"/>
    <col min="10497" max="10497" width="6.33203125" style="8" customWidth="1"/>
    <col min="10498" max="10498" width="34.6640625" style="8" customWidth="1"/>
    <col min="10499" max="10499" width="20.6640625" style="8" customWidth="1"/>
    <col min="10500" max="10500" width="21.5546875" style="8" customWidth="1"/>
    <col min="10501" max="10501" width="16.5546875" style="8" customWidth="1"/>
    <col min="10502" max="10505" width="14.6640625" style="8" customWidth="1"/>
    <col min="10506" max="10506" width="13.6640625" style="8" customWidth="1"/>
    <col min="10507" max="10507" width="13.5546875" style="8" customWidth="1"/>
    <col min="10508" max="10508" width="14.33203125" style="8" customWidth="1"/>
    <col min="10509" max="10509" width="15.33203125" style="8" customWidth="1"/>
    <col min="10510" max="10510" width="12.33203125" style="8" customWidth="1"/>
    <col min="10511" max="10752" width="8.88671875" style="8"/>
    <col min="10753" max="10753" width="6.33203125" style="8" customWidth="1"/>
    <col min="10754" max="10754" width="34.6640625" style="8" customWidth="1"/>
    <col min="10755" max="10755" width="20.6640625" style="8" customWidth="1"/>
    <col min="10756" max="10756" width="21.5546875" style="8" customWidth="1"/>
    <col min="10757" max="10757" width="16.5546875" style="8" customWidth="1"/>
    <col min="10758" max="10761" width="14.6640625" style="8" customWidth="1"/>
    <col min="10762" max="10762" width="13.6640625" style="8" customWidth="1"/>
    <col min="10763" max="10763" width="13.5546875" style="8" customWidth="1"/>
    <col min="10764" max="10764" width="14.33203125" style="8" customWidth="1"/>
    <col min="10765" max="10765" width="15.33203125" style="8" customWidth="1"/>
    <col min="10766" max="10766" width="12.33203125" style="8" customWidth="1"/>
    <col min="10767" max="11008" width="8.88671875" style="8"/>
    <col min="11009" max="11009" width="6.33203125" style="8" customWidth="1"/>
    <col min="11010" max="11010" width="34.6640625" style="8" customWidth="1"/>
    <col min="11011" max="11011" width="20.6640625" style="8" customWidth="1"/>
    <col min="11012" max="11012" width="21.5546875" style="8" customWidth="1"/>
    <col min="11013" max="11013" width="16.5546875" style="8" customWidth="1"/>
    <col min="11014" max="11017" width="14.6640625" style="8" customWidth="1"/>
    <col min="11018" max="11018" width="13.6640625" style="8" customWidth="1"/>
    <col min="11019" max="11019" width="13.5546875" style="8" customWidth="1"/>
    <col min="11020" max="11020" width="14.33203125" style="8" customWidth="1"/>
    <col min="11021" max="11021" width="15.33203125" style="8" customWidth="1"/>
    <col min="11022" max="11022" width="12.33203125" style="8" customWidth="1"/>
    <col min="11023" max="11264" width="8.88671875" style="8"/>
    <col min="11265" max="11265" width="6.33203125" style="8" customWidth="1"/>
    <col min="11266" max="11266" width="34.6640625" style="8" customWidth="1"/>
    <col min="11267" max="11267" width="20.6640625" style="8" customWidth="1"/>
    <col min="11268" max="11268" width="21.5546875" style="8" customWidth="1"/>
    <col min="11269" max="11269" width="16.5546875" style="8" customWidth="1"/>
    <col min="11270" max="11273" width="14.6640625" style="8" customWidth="1"/>
    <col min="11274" max="11274" width="13.6640625" style="8" customWidth="1"/>
    <col min="11275" max="11275" width="13.5546875" style="8" customWidth="1"/>
    <col min="11276" max="11276" width="14.33203125" style="8" customWidth="1"/>
    <col min="11277" max="11277" width="15.33203125" style="8" customWidth="1"/>
    <col min="11278" max="11278" width="12.33203125" style="8" customWidth="1"/>
    <col min="11279" max="11520" width="8.88671875" style="8"/>
    <col min="11521" max="11521" width="6.33203125" style="8" customWidth="1"/>
    <col min="11522" max="11522" width="34.6640625" style="8" customWidth="1"/>
    <col min="11523" max="11523" width="20.6640625" style="8" customWidth="1"/>
    <col min="11524" max="11524" width="21.5546875" style="8" customWidth="1"/>
    <col min="11525" max="11525" width="16.5546875" style="8" customWidth="1"/>
    <col min="11526" max="11529" width="14.6640625" style="8" customWidth="1"/>
    <col min="11530" max="11530" width="13.6640625" style="8" customWidth="1"/>
    <col min="11531" max="11531" width="13.5546875" style="8" customWidth="1"/>
    <col min="11532" max="11532" width="14.33203125" style="8" customWidth="1"/>
    <col min="11533" max="11533" width="15.33203125" style="8" customWidth="1"/>
    <col min="11534" max="11534" width="12.33203125" style="8" customWidth="1"/>
    <col min="11535" max="11776" width="8.88671875" style="8"/>
    <col min="11777" max="11777" width="6.33203125" style="8" customWidth="1"/>
    <col min="11778" max="11778" width="34.6640625" style="8" customWidth="1"/>
    <col min="11779" max="11779" width="20.6640625" style="8" customWidth="1"/>
    <col min="11780" max="11780" width="21.5546875" style="8" customWidth="1"/>
    <col min="11781" max="11781" width="16.5546875" style="8" customWidth="1"/>
    <col min="11782" max="11785" width="14.6640625" style="8" customWidth="1"/>
    <col min="11786" max="11786" width="13.6640625" style="8" customWidth="1"/>
    <col min="11787" max="11787" width="13.5546875" style="8" customWidth="1"/>
    <col min="11788" max="11788" width="14.33203125" style="8" customWidth="1"/>
    <col min="11789" max="11789" width="15.33203125" style="8" customWidth="1"/>
    <col min="11790" max="11790" width="12.33203125" style="8" customWidth="1"/>
    <col min="11791" max="12032" width="8.88671875" style="8"/>
    <col min="12033" max="12033" width="6.33203125" style="8" customWidth="1"/>
    <col min="12034" max="12034" width="34.6640625" style="8" customWidth="1"/>
    <col min="12035" max="12035" width="20.6640625" style="8" customWidth="1"/>
    <col min="12036" max="12036" width="21.5546875" style="8" customWidth="1"/>
    <col min="12037" max="12037" width="16.5546875" style="8" customWidth="1"/>
    <col min="12038" max="12041" width="14.6640625" style="8" customWidth="1"/>
    <col min="12042" max="12042" width="13.6640625" style="8" customWidth="1"/>
    <col min="12043" max="12043" width="13.5546875" style="8" customWidth="1"/>
    <col min="12044" max="12044" width="14.33203125" style="8" customWidth="1"/>
    <col min="12045" max="12045" width="15.33203125" style="8" customWidth="1"/>
    <col min="12046" max="12046" width="12.33203125" style="8" customWidth="1"/>
    <col min="12047" max="12288" width="8.88671875" style="8"/>
    <col min="12289" max="12289" width="6.33203125" style="8" customWidth="1"/>
    <col min="12290" max="12290" width="34.6640625" style="8" customWidth="1"/>
    <col min="12291" max="12291" width="20.6640625" style="8" customWidth="1"/>
    <col min="12292" max="12292" width="21.5546875" style="8" customWidth="1"/>
    <col min="12293" max="12293" width="16.5546875" style="8" customWidth="1"/>
    <col min="12294" max="12297" width="14.6640625" style="8" customWidth="1"/>
    <col min="12298" max="12298" width="13.6640625" style="8" customWidth="1"/>
    <col min="12299" max="12299" width="13.5546875" style="8" customWidth="1"/>
    <col min="12300" max="12300" width="14.33203125" style="8" customWidth="1"/>
    <col min="12301" max="12301" width="15.33203125" style="8" customWidth="1"/>
    <col min="12302" max="12302" width="12.33203125" style="8" customWidth="1"/>
    <col min="12303" max="12544" width="8.88671875" style="8"/>
    <col min="12545" max="12545" width="6.33203125" style="8" customWidth="1"/>
    <col min="12546" max="12546" width="34.6640625" style="8" customWidth="1"/>
    <col min="12547" max="12547" width="20.6640625" style="8" customWidth="1"/>
    <col min="12548" max="12548" width="21.5546875" style="8" customWidth="1"/>
    <col min="12549" max="12549" width="16.5546875" style="8" customWidth="1"/>
    <col min="12550" max="12553" width="14.6640625" style="8" customWidth="1"/>
    <col min="12554" max="12554" width="13.6640625" style="8" customWidth="1"/>
    <col min="12555" max="12555" width="13.5546875" style="8" customWidth="1"/>
    <col min="12556" max="12556" width="14.33203125" style="8" customWidth="1"/>
    <col min="12557" max="12557" width="15.33203125" style="8" customWidth="1"/>
    <col min="12558" max="12558" width="12.33203125" style="8" customWidth="1"/>
    <col min="12559" max="12800" width="8.88671875" style="8"/>
    <col min="12801" max="12801" width="6.33203125" style="8" customWidth="1"/>
    <col min="12802" max="12802" width="34.6640625" style="8" customWidth="1"/>
    <col min="12803" max="12803" width="20.6640625" style="8" customWidth="1"/>
    <col min="12804" max="12804" width="21.5546875" style="8" customWidth="1"/>
    <col min="12805" max="12805" width="16.5546875" style="8" customWidth="1"/>
    <col min="12806" max="12809" width="14.6640625" style="8" customWidth="1"/>
    <col min="12810" max="12810" width="13.6640625" style="8" customWidth="1"/>
    <col min="12811" max="12811" width="13.5546875" style="8" customWidth="1"/>
    <col min="12812" max="12812" width="14.33203125" style="8" customWidth="1"/>
    <col min="12813" max="12813" width="15.33203125" style="8" customWidth="1"/>
    <col min="12814" max="12814" width="12.33203125" style="8" customWidth="1"/>
    <col min="12815" max="13056" width="8.88671875" style="8"/>
    <col min="13057" max="13057" width="6.33203125" style="8" customWidth="1"/>
    <col min="13058" max="13058" width="34.6640625" style="8" customWidth="1"/>
    <col min="13059" max="13059" width="20.6640625" style="8" customWidth="1"/>
    <col min="13060" max="13060" width="21.5546875" style="8" customWidth="1"/>
    <col min="13061" max="13061" width="16.5546875" style="8" customWidth="1"/>
    <col min="13062" max="13065" width="14.6640625" style="8" customWidth="1"/>
    <col min="13066" max="13066" width="13.6640625" style="8" customWidth="1"/>
    <col min="13067" max="13067" width="13.5546875" style="8" customWidth="1"/>
    <col min="13068" max="13068" width="14.33203125" style="8" customWidth="1"/>
    <col min="13069" max="13069" width="15.33203125" style="8" customWidth="1"/>
    <col min="13070" max="13070" width="12.33203125" style="8" customWidth="1"/>
    <col min="13071" max="13312" width="8.88671875" style="8"/>
    <col min="13313" max="13313" width="6.33203125" style="8" customWidth="1"/>
    <col min="13314" max="13314" width="34.6640625" style="8" customWidth="1"/>
    <col min="13315" max="13315" width="20.6640625" style="8" customWidth="1"/>
    <col min="13316" max="13316" width="21.5546875" style="8" customWidth="1"/>
    <col min="13317" max="13317" width="16.5546875" style="8" customWidth="1"/>
    <col min="13318" max="13321" width="14.6640625" style="8" customWidth="1"/>
    <col min="13322" max="13322" width="13.6640625" style="8" customWidth="1"/>
    <col min="13323" max="13323" width="13.5546875" style="8" customWidth="1"/>
    <col min="13324" max="13324" width="14.33203125" style="8" customWidth="1"/>
    <col min="13325" max="13325" width="15.33203125" style="8" customWidth="1"/>
    <col min="13326" max="13326" width="12.33203125" style="8" customWidth="1"/>
    <col min="13327" max="13568" width="8.88671875" style="8"/>
    <col min="13569" max="13569" width="6.33203125" style="8" customWidth="1"/>
    <col min="13570" max="13570" width="34.6640625" style="8" customWidth="1"/>
    <col min="13571" max="13571" width="20.6640625" style="8" customWidth="1"/>
    <col min="13572" max="13572" width="21.5546875" style="8" customWidth="1"/>
    <col min="13573" max="13573" width="16.5546875" style="8" customWidth="1"/>
    <col min="13574" max="13577" width="14.6640625" style="8" customWidth="1"/>
    <col min="13578" max="13578" width="13.6640625" style="8" customWidth="1"/>
    <col min="13579" max="13579" width="13.5546875" style="8" customWidth="1"/>
    <col min="13580" max="13580" width="14.33203125" style="8" customWidth="1"/>
    <col min="13581" max="13581" width="15.33203125" style="8" customWidth="1"/>
    <col min="13582" max="13582" width="12.33203125" style="8" customWidth="1"/>
    <col min="13583" max="13824" width="8.88671875" style="8"/>
    <col min="13825" max="13825" width="6.33203125" style="8" customWidth="1"/>
    <col min="13826" max="13826" width="34.6640625" style="8" customWidth="1"/>
    <col min="13827" max="13827" width="20.6640625" style="8" customWidth="1"/>
    <col min="13828" max="13828" width="21.5546875" style="8" customWidth="1"/>
    <col min="13829" max="13829" width="16.5546875" style="8" customWidth="1"/>
    <col min="13830" max="13833" width="14.6640625" style="8" customWidth="1"/>
    <col min="13834" max="13834" width="13.6640625" style="8" customWidth="1"/>
    <col min="13835" max="13835" width="13.5546875" style="8" customWidth="1"/>
    <col min="13836" max="13836" width="14.33203125" style="8" customWidth="1"/>
    <col min="13837" max="13837" width="15.33203125" style="8" customWidth="1"/>
    <col min="13838" max="13838" width="12.33203125" style="8" customWidth="1"/>
    <col min="13839" max="14080" width="8.88671875" style="8"/>
    <col min="14081" max="14081" width="6.33203125" style="8" customWidth="1"/>
    <col min="14082" max="14082" width="34.6640625" style="8" customWidth="1"/>
    <col min="14083" max="14083" width="20.6640625" style="8" customWidth="1"/>
    <col min="14084" max="14084" width="21.5546875" style="8" customWidth="1"/>
    <col min="14085" max="14085" width="16.5546875" style="8" customWidth="1"/>
    <col min="14086" max="14089" width="14.6640625" style="8" customWidth="1"/>
    <col min="14090" max="14090" width="13.6640625" style="8" customWidth="1"/>
    <col min="14091" max="14091" width="13.5546875" style="8" customWidth="1"/>
    <col min="14092" max="14092" width="14.33203125" style="8" customWidth="1"/>
    <col min="14093" max="14093" width="15.33203125" style="8" customWidth="1"/>
    <col min="14094" max="14094" width="12.33203125" style="8" customWidth="1"/>
    <col min="14095" max="14336" width="8.88671875" style="8"/>
    <col min="14337" max="14337" width="6.33203125" style="8" customWidth="1"/>
    <col min="14338" max="14338" width="34.6640625" style="8" customWidth="1"/>
    <col min="14339" max="14339" width="20.6640625" style="8" customWidth="1"/>
    <col min="14340" max="14340" width="21.5546875" style="8" customWidth="1"/>
    <col min="14341" max="14341" width="16.5546875" style="8" customWidth="1"/>
    <col min="14342" max="14345" width="14.6640625" style="8" customWidth="1"/>
    <col min="14346" max="14346" width="13.6640625" style="8" customWidth="1"/>
    <col min="14347" max="14347" width="13.5546875" style="8" customWidth="1"/>
    <col min="14348" max="14348" width="14.33203125" style="8" customWidth="1"/>
    <col min="14349" max="14349" width="15.33203125" style="8" customWidth="1"/>
    <col min="14350" max="14350" width="12.33203125" style="8" customWidth="1"/>
    <col min="14351" max="14592" width="8.88671875" style="8"/>
    <col min="14593" max="14593" width="6.33203125" style="8" customWidth="1"/>
    <col min="14594" max="14594" width="34.6640625" style="8" customWidth="1"/>
    <col min="14595" max="14595" width="20.6640625" style="8" customWidth="1"/>
    <col min="14596" max="14596" width="21.5546875" style="8" customWidth="1"/>
    <col min="14597" max="14597" width="16.5546875" style="8" customWidth="1"/>
    <col min="14598" max="14601" width="14.6640625" style="8" customWidth="1"/>
    <col min="14602" max="14602" width="13.6640625" style="8" customWidth="1"/>
    <col min="14603" max="14603" width="13.5546875" style="8" customWidth="1"/>
    <col min="14604" max="14604" width="14.33203125" style="8" customWidth="1"/>
    <col min="14605" max="14605" width="15.33203125" style="8" customWidth="1"/>
    <col min="14606" max="14606" width="12.33203125" style="8" customWidth="1"/>
    <col min="14607" max="14848" width="8.88671875" style="8"/>
    <col min="14849" max="14849" width="6.33203125" style="8" customWidth="1"/>
    <col min="14850" max="14850" width="34.6640625" style="8" customWidth="1"/>
    <col min="14851" max="14851" width="20.6640625" style="8" customWidth="1"/>
    <col min="14852" max="14852" width="21.5546875" style="8" customWidth="1"/>
    <col min="14853" max="14853" width="16.5546875" style="8" customWidth="1"/>
    <col min="14854" max="14857" width="14.6640625" style="8" customWidth="1"/>
    <col min="14858" max="14858" width="13.6640625" style="8" customWidth="1"/>
    <col min="14859" max="14859" width="13.5546875" style="8" customWidth="1"/>
    <col min="14860" max="14860" width="14.33203125" style="8" customWidth="1"/>
    <col min="14861" max="14861" width="15.33203125" style="8" customWidth="1"/>
    <col min="14862" max="14862" width="12.33203125" style="8" customWidth="1"/>
    <col min="14863" max="15104" width="8.88671875" style="8"/>
    <col min="15105" max="15105" width="6.33203125" style="8" customWidth="1"/>
    <col min="15106" max="15106" width="34.6640625" style="8" customWidth="1"/>
    <col min="15107" max="15107" width="20.6640625" style="8" customWidth="1"/>
    <col min="15108" max="15108" width="21.5546875" style="8" customWidth="1"/>
    <col min="15109" max="15109" width="16.5546875" style="8" customWidth="1"/>
    <col min="15110" max="15113" width="14.6640625" style="8" customWidth="1"/>
    <col min="15114" max="15114" width="13.6640625" style="8" customWidth="1"/>
    <col min="15115" max="15115" width="13.5546875" style="8" customWidth="1"/>
    <col min="15116" max="15116" width="14.33203125" style="8" customWidth="1"/>
    <col min="15117" max="15117" width="15.33203125" style="8" customWidth="1"/>
    <col min="15118" max="15118" width="12.33203125" style="8" customWidth="1"/>
    <col min="15119" max="15360" width="8.88671875" style="8"/>
    <col min="15361" max="15361" width="6.33203125" style="8" customWidth="1"/>
    <col min="15362" max="15362" width="34.6640625" style="8" customWidth="1"/>
    <col min="15363" max="15363" width="20.6640625" style="8" customWidth="1"/>
    <col min="15364" max="15364" width="21.5546875" style="8" customWidth="1"/>
    <col min="15365" max="15365" width="16.5546875" style="8" customWidth="1"/>
    <col min="15366" max="15369" width="14.6640625" style="8" customWidth="1"/>
    <col min="15370" max="15370" width="13.6640625" style="8" customWidth="1"/>
    <col min="15371" max="15371" width="13.5546875" style="8" customWidth="1"/>
    <col min="15372" max="15372" width="14.33203125" style="8" customWidth="1"/>
    <col min="15373" max="15373" width="15.33203125" style="8" customWidth="1"/>
    <col min="15374" max="15374" width="12.33203125" style="8" customWidth="1"/>
    <col min="15375" max="15616" width="8.88671875" style="8"/>
    <col min="15617" max="15617" width="6.33203125" style="8" customWidth="1"/>
    <col min="15618" max="15618" width="34.6640625" style="8" customWidth="1"/>
    <col min="15619" max="15619" width="20.6640625" style="8" customWidth="1"/>
    <col min="15620" max="15620" width="21.5546875" style="8" customWidth="1"/>
    <col min="15621" max="15621" width="16.5546875" style="8" customWidth="1"/>
    <col min="15622" max="15625" width="14.6640625" style="8" customWidth="1"/>
    <col min="15626" max="15626" width="13.6640625" style="8" customWidth="1"/>
    <col min="15627" max="15627" width="13.5546875" style="8" customWidth="1"/>
    <col min="15628" max="15628" width="14.33203125" style="8" customWidth="1"/>
    <col min="15629" max="15629" width="15.33203125" style="8" customWidth="1"/>
    <col min="15630" max="15630" width="12.33203125" style="8" customWidth="1"/>
    <col min="15631" max="15872" width="8.88671875" style="8"/>
    <col min="15873" max="15873" width="6.33203125" style="8" customWidth="1"/>
    <col min="15874" max="15874" width="34.6640625" style="8" customWidth="1"/>
    <col min="15875" max="15875" width="20.6640625" style="8" customWidth="1"/>
    <col min="15876" max="15876" width="21.5546875" style="8" customWidth="1"/>
    <col min="15877" max="15877" width="16.5546875" style="8" customWidth="1"/>
    <col min="15878" max="15881" width="14.6640625" style="8" customWidth="1"/>
    <col min="15882" max="15882" width="13.6640625" style="8" customWidth="1"/>
    <col min="15883" max="15883" width="13.5546875" style="8" customWidth="1"/>
    <col min="15884" max="15884" width="14.33203125" style="8" customWidth="1"/>
    <col min="15885" max="15885" width="15.33203125" style="8" customWidth="1"/>
    <col min="15886" max="15886" width="12.33203125" style="8" customWidth="1"/>
    <col min="15887" max="16128" width="8.88671875" style="8"/>
    <col min="16129" max="16129" width="6.33203125" style="8" customWidth="1"/>
    <col min="16130" max="16130" width="34.6640625" style="8" customWidth="1"/>
    <col min="16131" max="16131" width="20.6640625" style="8" customWidth="1"/>
    <col min="16132" max="16132" width="21.5546875" style="8" customWidth="1"/>
    <col min="16133" max="16133" width="16.5546875" style="8" customWidth="1"/>
    <col min="16134" max="16137" width="14.6640625" style="8" customWidth="1"/>
    <col min="16138" max="16138" width="13.6640625" style="8" customWidth="1"/>
    <col min="16139" max="16139" width="13.5546875" style="8" customWidth="1"/>
    <col min="16140" max="16140" width="14.33203125" style="8" customWidth="1"/>
    <col min="16141" max="16141" width="15.33203125" style="8" customWidth="1"/>
    <col min="16142" max="16142" width="12.33203125" style="8" customWidth="1"/>
    <col min="16143" max="16384" width="8.88671875" style="8"/>
  </cols>
  <sheetData>
    <row r="1" spans="1:13" ht="9" customHeight="1" x14ac:dyDescent="0.3"/>
    <row r="2" spans="1:13" s="42" customFormat="1" ht="28.95" customHeight="1" x14ac:dyDescent="0.35">
      <c r="B2" s="159" t="s">
        <v>920</v>
      </c>
      <c r="C2" s="43"/>
      <c r="D2" s="44"/>
      <c r="E2" s="43"/>
      <c r="F2" s="45"/>
      <c r="G2" s="45"/>
      <c r="H2" s="45"/>
      <c r="I2" s="45"/>
      <c r="J2" s="45"/>
      <c r="K2" s="44"/>
      <c r="L2" s="44"/>
      <c r="M2" s="45"/>
    </row>
    <row r="3" spans="1:13" ht="15" thickBot="1" x14ac:dyDescent="0.35">
      <c r="A3" s="46"/>
      <c r="B3" s="47"/>
      <c r="C3" s="47"/>
      <c r="D3" s="46"/>
      <c r="E3" s="46"/>
      <c r="F3" s="46"/>
      <c r="G3" s="46"/>
      <c r="H3" s="46"/>
      <c r="I3" s="46"/>
      <c r="J3" s="46"/>
      <c r="K3" s="48"/>
      <c r="L3" s="48"/>
      <c r="M3" s="46"/>
    </row>
    <row r="4" spans="1:13" x14ac:dyDescent="0.3">
      <c r="A4" s="78"/>
      <c r="B4" s="790" t="s">
        <v>807</v>
      </c>
      <c r="C4" s="520" t="s">
        <v>2</v>
      </c>
      <c r="D4" s="520"/>
      <c r="E4" s="350" t="s">
        <v>808</v>
      </c>
      <c r="F4" s="419" t="s">
        <v>3</v>
      </c>
      <c r="G4" s="419" t="s">
        <v>4</v>
      </c>
      <c r="H4" s="419" t="s">
        <v>5</v>
      </c>
      <c r="I4" s="369" t="s">
        <v>6</v>
      </c>
      <c r="J4" s="369" t="s">
        <v>7</v>
      </c>
      <c r="K4" s="369" t="s">
        <v>8</v>
      </c>
      <c r="L4" s="369" t="s">
        <v>9</v>
      </c>
      <c r="M4" s="523"/>
    </row>
    <row r="5" spans="1:13" ht="75" customHeight="1" x14ac:dyDescent="0.3">
      <c r="A5" s="79"/>
      <c r="B5" s="791"/>
      <c r="C5" s="181" t="s">
        <v>73</v>
      </c>
      <c r="D5" s="181" t="s">
        <v>810</v>
      </c>
      <c r="E5" s="181" t="s">
        <v>809</v>
      </c>
      <c r="F5" s="181" t="s">
        <v>13</v>
      </c>
      <c r="G5" s="181" t="s">
        <v>14</v>
      </c>
      <c r="H5" s="635" t="s">
        <v>921</v>
      </c>
      <c r="I5" s="51" t="s">
        <v>498</v>
      </c>
      <c r="J5" s="51" t="s">
        <v>17</v>
      </c>
      <c r="K5" s="51" t="s">
        <v>18</v>
      </c>
      <c r="L5" s="51" t="s">
        <v>497</v>
      </c>
      <c r="M5" s="371" t="s">
        <v>804</v>
      </c>
    </row>
    <row r="6" spans="1:13" ht="28.2" customHeight="1" x14ac:dyDescent="0.3">
      <c r="A6" s="636"/>
      <c r="B6" s="637" t="s">
        <v>805</v>
      </c>
      <c r="C6" s="52">
        <v>2995.23</v>
      </c>
      <c r="D6" s="53">
        <f>SUM(C17:C19)</f>
        <v>4518148.87</v>
      </c>
      <c r="E6" s="54">
        <f t="shared" ref="E6:E13" si="0">SUM(F6:L6)</f>
        <v>7439667.1499999994</v>
      </c>
      <c r="F6" s="55">
        <v>317049.65999999997</v>
      </c>
      <c r="G6" s="55">
        <v>3266854.64</v>
      </c>
      <c r="H6" s="55">
        <v>1002836.85</v>
      </c>
      <c r="I6" s="55">
        <v>1220093.01</v>
      </c>
      <c r="J6" s="55">
        <v>96393.02</v>
      </c>
      <c r="K6" s="55">
        <v>1400431.63</v>
      </c>
      <c r="L6" s="55">
        <v>136008.34</v>
      </c>
      <c r="M6" s="638">
        <v>151</v>
      </c>
    </row>
    <row r="7" spans="1:13" ht="18.600000000000001" customHeight="1" x14ac:dyDescent="0.3">
      <c r="A7" s="636"/>
      <c r="B7" s="639" t="s">
        <v>816</v>
      </c>
      <c r="C7" s="52">
        <v>1311.32</v>
      </c>
      <c r="D7" s="53">
        <f>C21</f>
        <v>2705200.52</v>
      </c>
      <c r="E7" s="54">
        <f t="shared" si="0"/>
        <v>463320.30000000005</v>
      </c>
      <c r="F7" s="55"/>
      <c r="G7" s="55">
        <v>232880</v>
      </c>
      <c r="H7" s="55">
        <v>217098.27</v>
      </c>
      <c r="I7" s="55">
        <v>13342.03</v>
      </c>
      <c r="J7" s="55"/>
      <c r="K7" s="55"/>
      <c r="L7" s="55"/>
      <c r="M7" s="640"/>
    </row>
    <row r="8" spans="1:13" ht="18.600000000000001" customHeight="1" x14ac:dyDescent="0.3">
      <c r="A8" s="636"/>
      <c r="B8" s="641" t="s">
        <v>894</v>
      </c>
      <c r="C8" s="52"/>
      <c r="D8" s="53">
        <f>C22</f>
        <v>1200000</v>
      </c>
      <c r="E8" s="54">
        <f t="shared" si="0"/>
        <v>251485.78</v>
      </c>
      <c r="F8" s="55"/>
      <c r="G8" s="55">
        <v>175527.23</v>
      </c>
      <c r="H8" s="55">
        <v>74346.2</v>
      </c>
      <c r="I8" s="55"/>
      <c r="J8" s="55">
        <v>1612.35</v>
      </c>
      <c r="K8" s="55"/>
      <c r="L8" s="55"/>
      <c r="M8" s="640"/>
    </row>
    <row r="9" spans="1:13" ht="18.600000000000001" customHeight="1" x14ac:dyDescent="0.3">
      <c r="A9" s="636"/>
      <c r="B9" s="642" t="s">
        <v>806</v>
      </c>
      <c r="C9" s="52"/>
      <c r="D9" s="54"/>
      <c r="E9" s="54">
        <f t="shared" si="0"/>
        <v>242031.15</v>
      </c>
      <c r="F9" s="55"/>
      <c r="G9" s="55"/>
      <c r="H9" s="55">
        <v>242031.15</v>
      </c>
      <c r="I9" s="55"/>
      <c r="J9" s="55"/>
      <c r="K9" s="55"/>
      <c r="L9" s="55"/>
      <c r="M9" s="640"/>
    </row>
    <row r="10" spans="1:13" ht="18.600000000000001" customHeight="1" x14ac:dyDescent="0.3">
      <c r="A10" s="636"/>
      <c r="B10" s="639" t="s">
        <v>814</v>
      </c>
      <c r="C10" s="52"/>
      <c r="D10" s="54">
        <v>197554.84</v>
      </c>
      <c r="E10" s="54">
        <f t="shared" si="0"/>
        <v>85000</v>
      </c>
      <c r="F10" s="56"/>
      <c r="G10" s="56"/>
      <c r="H10" s="55">
        <v>85000</v>
      </c>
      <c r="I10" s="56"/>
      <c r="J10" s="56"/>
      <c r="K10" s="56"/>
      <c r="L10" s="56"/>
      <c r="M10" s="640"/>
    </row>
    <row r="11" spans="1:13" ht="18.600000000000001" customHeight="1" x14ac:dyDescent="0.3">
      <c r="A11" s="636"/>
      <c r="B11" s="639" t="s">
        <v>993</v>
      </c>
      <c r="C11" s="52"/>
      <c r="D11" s="54"/>
      <c r="E11" s="54">
        <f t="shared" si="0"/>
        <v>75000</v>
      </c>
      <c r="F11" s="56"/>
      <c r="G11" s="56"/>
      <c r="H11" s="55">
        <v>75000</v>
      </c>
      <c r="I11" s="56"/>
      <c r="J11" s="56"/>
      <c r="K11" s="56"/>
      <c r="L11" s="56"/>
      <c r="M11" s="640"/>
    </row>
    <row r="12" spans="1:13" ht="18.600000000000001" customHeight="1" x14ac:dyDescent="0.3">
      <c r="A12" s="636"/>
      <c r="B12" s="639" t="s">
        <v>889</v>
      </c>
      <c r="C12" s="52"/>
      <c r="D12" s="54"/>
      <c r="E12" s="54">
        <f t="shared" si="0"/>
        <v>17000</v>
      </c>
      <c r="F12" s="56"/>
      <c r="G12" s="56"/>
      <c r="H12" s="55">
        <v>17000</v>
      </c>
      <c r="I12" s="56"/>
      <c r="J12" s="56"/>
      <c r="K12" s="56"/>
      <c r="L12" s="56"/>
      <c r="M12" s="640"/>
    </row>
    <row r="13" spans="1:13" ht="18.600000000000001" customHeight="1" thickBot="1" x14ac:dyDescent="0.35">
      <c r="A13" s="636"/>
      <c r="B13" s="643" t="s">
        <v>890</v>
      </c>
      <c r="C13" s="421"/>
      <c r="D13" s="422"/>
      <c r="E13" s="422">
        <f t="shared" si="0"/>
        <v>20000</v>
      </c>
      <c r="F13" s="644"/>
      <c r="G13" s="644"/>
      <c r="H13" s="645">
        <v>20000</v>
      </c>
      <c r="I13" s="644"/>
      <c r="J13" s="644"/>
      <c r="K13" s="644"/>
      <c r="L13" s="644"/>
      <c r="M13" s="444"/>
    </row>
    <row r="14" spans="1:13" x14ac:dyDescent="0.3">
      <c r="A14" s="186"/>
      <c r="B14" s="57"/>
      <c r="C14" s="58"/>
      <c r="D14" s="58"/>
      <c r="E14" s="58"/>
      <c r="F14" s="59"/>
      <c r="G14" s="59"/>
      <c r="H14" s="59"/>
      <c r="I14" s="59"/>
      <c r="J14" s="59"/>
      <c r="K14" s="59"/>
      <c r="L14" s="59"/>
      <c r="M14" s="60"/>
    </row>
    <row r="15" spans="1:13" ht="15" thickBot="1" x14ac:dyDescent="0.35">
      <c r="A15" s="5"/>
      <c r="B15" s="61"/>
      <c r="C15" s="5"/>
      <c r="D15" s="62"/>
      <c r="E15" s="5"/>
      <c r="F15" s="63"/>
      <c r="G15" s="64"/>
      <c r="H15" s="64"/>
      <c r="I15" s="63"/>
      <c r="J15" s="58"/>
      <c r="K15" s="57"/>
      <c r="L15" s="57"/>
      <c r="M15" s="5"/>
    </row>
    <row r="16" spans="1:13" ht="54.6" customHeight="1" x14ac:dyDescent="0.3">
      <c r="A16" s="80"/>
      <c r="B16" s="349" t="s">
        <v>44</v>
      </c>
      <c r="C16" s="646" t="s">
        <v>45</v>
      </c>
      <c r="D16" s="354" t="s">
        <v>46</v>
      </c>
      <c r="E16" s="516" t="s">
        <v>864</v>
      </c>
      <c r="F16" s="63"/>
      <c r="G16" s="63"/>
      <c r="H16" s="64"/>
      <c r="I16" s="64"/>
      <c r="J16" s="58"/>
      <c r="K16" s="57"/>
      <c r="L16" s="57"/>
      <c r="M16" s="5"/>
    </row>
    <row r="17" spans="1:15" ht="16.2" customHeight="1" x14ac:dyDescent="0.3">
      <c r="A17" s="797"/>
      <c r="B17" s="647" t="s">
        <v>491</v>
      </c>
      <c r="C17" s="90">
        <v>2411000</v>
      </c>
      <c r="D17" s="91">
        <v>3186459.45</v>
      </c>
      <c r="E17" s="798">
        <f>E6-F6-D17-D18-D19-D20</f>
        <v>3233626.7799999989</v>
      </c>
      <c r="F17" s="65"/>
      <c r="G17" s="66"/>
      <c r="H17" s="64"/>
      <c r="I17" s="64"/>
      <c r="J17" s="64"/>
      <c r="K17" s="57"/>
      <c r="L17" s="57"/>
      <c r="M17" s="5"/>
    </row>
    <row r="18" spans="1:15" ht="16.2" customHeight="1" x14ac:dyDescent="0.3">
      <c r="A18" s="797"/>
      <c r="B18" s="532" t="s">
        <v>496</v>
      </c>
      <c r="C18" s="90">
        <v>1414616.69</v>
      </c>
      <c r="D18" s="92">
        <v>297725.06</v>
      </c>
      <c r="E18" s="799"/>
      <c r="F18" s="67"/>
      <c r="G18" s="68"/>
      <c r="H18" s="64"/>
      <c r="I18" s="63"/>
      <c r="J18" s="63"/>
      <c r="K18" s="57"/>
      <c r="L18" s="57"/>
      <c r="M18" s="5"/>
    </row>
    <row r="19" spans="1:15" ht="16.2" customHeight="1" x14ac:dyDescent="0.3">
      <c r="A19" s="797"/>
      <c r="B19" s="648" t="s">
        <v>990</v>
      </c>
      <c r="C19" s="90">
        <v>692532.18</v>
      </c>
      <c r="D19" s="91">
        <v>132906.75</v>
      </c>
      <c r="E19" s="799"/>
      <c r="F19" s="69"/>
      <c r="G19" s="70"/>
      <c r="H19" s="64"/>
      <c r="I19" s="63"/>
      <c r="J19" s="63"/>
      <c r="K19" s="57"/>
      <c r="L19" s="57"/>
      <c r="M19" s="5"/>
    </row>
    <row r="20" spans="1:15" ht="16.2" customHeight="1" x14ac:dyDescent="0.3">
      <c r="A20" s="797"/>
      <c r="B20" s="649" t="s">
        <v>495</v>
      </c>
      <c r="C20" s="93">
        <v>0</v>
      </c>
      <c r="D20" s="92">
        <v>271899.45</v>
      </c>
      <c r="E20" s="799"/>
      <c r="F20" s="65"/>
      <c r="G20" s="58"/>
      <c r="H20" s="63"/>
      <c r="I20" s="63"/>
      <c r="J20" s="64"/>
      <c r="K20" s="57"/>
      <c r="L20" s="57"/>
      <c r="M20" s="5"/>
    </row>
    <row r="21" spans="1:15" ht="16.2" customHeight="1" x14ac:dyDescent="0.3">
      <c r="A21" s="311"/>
      <c r="B21" s="532" t="s">
        <v>815</v>
      </c>
      <c r="C21" s="90">
        <v>2705200.52</v>
      </c>
      <c r="D21" s="92">
        <v>463320.3</v>
      </c>
      <c r="E21" s="593"/>
      <c r="F21" s="67"/>
      <c r="G21" s="58"/>
      <c r="H21" s="64"/>
      <c r="I21" s="64"/>
      <c r="J21" s="64"/>
      <c r="K21" s="57"/>
      <c r="L21" s="57"/>
      <c r="M21" s="5"/>
    </row>
    <row r="22" spans="1:15" ht="16.2" customHeight="1" thickBot="1" x14ac:dyDescent="0.35">
      <c r="A22" s="311"/>
      <c r="B22" s="650" t="s">
        <v>893</v>
      </c>
      <c r="C22" s="651">
        <v>1200000</v>
      </c>
      <c r="D22" s="652">
        <v>251485.78</v>
      </c>
      <c r="E22" s="594"/>
      <c r="F22" s="67"/>
      <c r="G22" s="71"/>
      <c r="H22" s="65"/>
      <c r="I22" s="65"/>
      <c r="J22" s="65"/>
      <c r="K22" s="72"/>
      <c r="L22" s="72"/>
      <c r="M22" s="73"/>
    </row>
    <row r="23" spans="1:15" ht="9" customHeight="1" x14ac:dyDescent="0.3"/>
    <row r="24" spans="1:15" x14ac:dyDescent="0.3">
      <c r="A24" s="3"/>
      <c r="B24" s="496" t="s">
        <v>865</v>
      </c>
      <c r="C24" s="74"/>
    </row>
    <row r="25" spans="1:15" x14ac:dyDescent="0.3">
      <c r="A25" s="3"/>
      <c r="B25" s="332"/>
      <c r="C25" s="74"/>
    </row>
    <row r="26" spans="1:15" ht="15" thickBot="1" x14ac:dyDescent="0.35"/>
    <row r="27" spans="1:15" ht="22.2" customHeight="1" x14ac:dyDescent="0.3">
      <c r="A27" s="5"/>
      <c r="B27" s="86"/>
      <c r="C27" s="669" t="s">
        <v>934</v>
      </c>
      <c r="D27" s="792" t="s">
        <v>32</v>
      </c>
      <c r="E27" s="793"/>
      <c r="F27" s="793"/>
      <c r="G27" s="794"/>
      <c r="H27" s="795" t="s">
        <v>33</v>
      </c>
      <c r="I27" s="796"/>
      <c r="J27" s="796"/>
      <c r="K27" s="796"/>
      <c r="L27" s="796"/>
      <c r="M27" s="796"/>
      <c r="N27" s="335"/>
      <c r="O27" s="476"/>
    </row>
    <row r="28" spans="1:15" ht="68.400000000000006" customHeight="1" x14ac:dyDescent="0.3">
      <c r="A28" s="5"/>
      <c r="B28" s="88" t="s">
        <v>813</v>
      </c>
      <c r="C28" s="89" t="s">
        <v>868</v>
      </c>
      <c r="D28" s="233" t="s">
        <v>35</v>
      </c>
      <c r="E28" s="234" t="s">
        <v>36</v>
      </c>
      <c r="F28" s="234" t="s">
        <v>37</v>
      </c>
      <c r="G28" s="235" t="s">
        <v>499</v>
      </c>
      <c r="H28" s="472" t="s">
        <v>494</v>
      </c>
      <c r="I28" s="473" t="s">
        <v>891</v>
      </c>
      <c r="J28" s="473" t="s">
        <v>39</v>
      </c>
      <c r="K28" s="473" t="s">
        <v>907</v>
      </c>
      <c r="L28" s="473" t="s">
        <v>493</v>
      </c>
      <c r="M28" s="474" t="s">
        <v>492</v>
      </c>
      <c r="N28" s="475" t="s">
        <v>871</v>
      </c>
      <c r="O28" s="477" t="s">
        <v>895</v>
      </c>
    </row>
    <row r="29" spans="1:15" x14ac:dyDescent="0.3">
      <c r="A29" s="146"/>
      <c r="B29" s="82" t="s">
        <v>491</v>
      </c>
      <c r="C29" s="94"/>
      <c r="D29" s="318"/>
      <c r="E29" s="319">
        <v>17000</v>
      </c>
      <c r="F29" s="319">
        <v>12000</v>
      </c>
      <c r="G29" s="320">
        <v>2000</v>
      </c>
      <c r="H29" s="327">
        <v>30000</v>
      </c>
      <c r="I29" s="328">
        <v>20000</v>
      </c>
      <c r="J29" s="328">
        <v>2000</v>
      </c>
      <c r="K29" s="328">
        <v>5000</v>
      </c>
      <c r="L29" s="328">
        <v>5000</v>
      </c>
      <c r="M29" s="333">
        <v>5000</v>
      </c>
      <c r="N29" s="336"/>
      <c r="O29" s="478">
        <v>2000</v>
      </c>
    </row>
    <row r="30" spans="1:15" x14ac:dyDescent="0.3">
      <c r="A30" s="146"/>
      <c r="B30" s="83" t="s">
        <v>490</v>
      </c>
      <c r="C30" s="95"/>
      <c r="D30" s="318"/>
      <c r="E30" s="319">
        <v>17000</v>
      </c>
      <c r="F30" s="319">
        <v>12000</v>
      </c>
      <c r="G30" s="320">
        <v>2000</v>
      </c>
      <c r="H30" s="327">
        <v>5000</v>
      </c>
      <c r="I30" s="328"/>
      <c r="J30" s="328">
        <v>2000</v>
      </c>
      <c r="K30" s="328"/>
      <c r="L30" s="328"/>
      <c r="M30" s="333"/>
      <c r="N30" s="336"/>
      <c r="O30" s="478">
        <v>2000</v>
      </c>
    </row>
    <row r="31" spans="1:15" x14ac:dyDescent="0.3">
      <c r="A31" s="146"/>
      <c r="B31" s="83" t="s">
        <v>489</v>
      </c>
      <c r="C31" s="95"/>
      <c r="D31" s="318">
        <v>17000</v>
      </c>
      <c r="E31" s="319">
        <v>17000</v>
      </c>
      <c r="F31" s="319">
        <v>12000</v>
      </c>
      <c r="G31" s="320">
        <v>2000</v>
      </c>
      <c r="H31" s="327">
        <v>5000</v>
      </c>
      <c r="I31" s="328"/>
      <c r="J31" s="328"/>
      <c r="K31" s="328"/>
      <c r="L31" s="328"/>
      <c r="M31" s="333"/>
      <c r="N31" s="336"/>
      <c r="O31" s="478"/>
    </row>
    <row r="32" spans="1:15" x14ac:dyDescent="0.3">
      <c r="A32" s="146"/>
      <c r="B32" s="82" t="s">
        <v>935</v>
      </c>
      <c r="C32" s="94"/>
      <c r="D32" s="318">
        <v>17000</v>
      </c>
      <c r="E32" s="319">
        <v>17000</v>
      </c>
      <c r="F32" s="319">
        <v>12000</v>
      </c>
      <c r="G32" s="320">
        <v>2000</v>
      </c>
      <c r="H32" s="327">
        <v>100000</v>
      </c>
      <c r="I32" s="328">
        <v>42000</v>
      </c>
      <c r="J32" s="328">
        <v>2000</v>
      </c>
      <c r="K32" s="328"/>
      <c r="L32" s="328"/>
      <c r="M32" s="333"/>
      <c r="N32" s="336"/>
      <c r="O32" s="478">
        <v>3000</v>
      </c>
    </row>
    <row r="33" spans="1:15" s="75" customFormat="1" x14ac:dyDescent="0.3">
      <c r="A33" s="146"/>
      <c r="B33" s="84" t="s">
        <v>892</v>
      </c>
      <c r="C33" s="96"/>
      <c r="D33" s="318">
        <v>17000</v>
      </c>
      <c r="E33" s="319">
        <v>17000</v>
      </c>
      <c r="F33" s="319">
        <v>12000</v>
      </c>
      <c r="G33" s="320">
        <v>2000</v>
      </c>
      <c r="H33" s="327">
        <v>5000</v>
      </c>
      <c r="I33" s="328"/>
      <c r="J33" s="328">
        <v>2000</v>
      </c>
      <c r="K33" s="328"/>
      <c r="L33" s="328"/>
      <c r="M33" s="333"/>
      <c r="N33" s="336"/>
      <c r="O33" s="478">
        <v>2000</v>
      </c>
    </row>
    <row r="34" spans="1:15" s="75" customFormat="1" x14ac:dyDescent="0.3">
      <c r="A34" s="146"/>
      <c r="B34" s="84" t="s">
        <v>931</v>
      </c>
      <c r="C34" s="96">
        <v>860000</v>
      </c>
      <c r="D34" s="318"/>
      <c r="E34" s="319"/>
      <c r="F34" s="319"/>
      <c r="G34" s="320"/>
      <c r="H34" s="327"/>
      <c r="I34" s="328"/>
      <c r="J34" s="328"/>
      <c r="K34" s="328"/>
      <c r="L34" s="328"/>
      <c r="M34" s="333"/>
      <c r="N34" s="336"/>
      <c r="O34" s="478"/>
    </row>
    <row r="35" spans="1:15" s="75" customFormat="1" x14ac:dyDescent="0.3">
      <c r="A35" s="146"/>
      <c r="B35" s="84" t="s">
        <v>488</v>
      </c>
      <c r="C35" s="96">
        <v>242031.15</v>
      </c>
      <c r="D35" s="318"/>
      <c r="E35" s="319"/>
      <c r="F35" s="319"/>
      <c r="G35" s="320">
        <v>1500</v>
      </c>
      <c r="H35" s="327">
        <v>5000</v>
      </c>
      <c r="I35" s="328"/>
      <c r="J35" s="328"/>
      <c r="K35" s="328"/>
      <c r="L35" s="328"/>
      <c r="M35" s="333"/>
      <c r="N35" s="336"/>
      <c r="O35" s="478"/>
    </row>
    <row r="36" spans="1:15" s="75" customFormat="1" x14ac:dyDescent="0.3">
      <c r="A36" s="146"/>
      <c r="B36" s="84" t="s">
        <v>866</v>
      </c>
      <c r="C36" s="96">
        <v>61200</v>
      </c>
      <c r="D36" s="318"/>
      <c r="E36" s="319"/>
      <c r="F36" s="319"/>
      <c r="G36" s="320">
        <v>1000</v>
      </c>
      <c r="H36" s="327"/>
      <c r="I36" s="328"/>
      <c r="J36" s="328"/>
      <c r="K36" s="328"/>
      <c r="L36" s="328"/>
      <c r="M36" s="333"/>
      <c r="N36" s="336">
        <v>61200</v>
      </c>
      <c r="O36" s="478"/>
    </row>
    <row r="37" spans="1:15" s="75" customFormat="1" x14ac:dyDescent="0.3">
      <c r="A37" s="146"/>
      <c r="B37" s="84" t="s">
        <v>922</v>
      </c>
      <c r="C37" s="96">
        <v>20000</v>
      </c>
      <c r="D37" s="318"/>
      <c r="E37" s="319"/>
      <c r="F37" s="319"/>
      <c r="G37" s="320">
        <v>20000</v>
      </c>
      <c r="H37" s="327"/>
      <c r="I37" s="328"/>
      <c r="J37" s="328"/>
      <c r="K37" s="328"/>
      <c r="L37" s="328"/>
      <c r="M37" s="333"/>
      <c r="N37" s="336"/>
      <c r="O37" s="478"/>
    </row>
    <row r="38" spans="1:15" s="75" customFormat="1" x14ac:dyDescent="0.3">
      <c r="A38" s="146"/>
      <c r="B38" s="84" t="s">
        <v>933</v>
      </c>
      <c r="C38" s="96">
        <v>53242.17</v>
      </c>
      <c r="D38" s="318"/>
      <c r="E38" s="319"/>
      <c r="F38" s="319"/>
      <c r="G38" s="320">
        <v>11000</v>
      </c>
      <c r="H38" s="327"/>
      <c r="I38" s="328"/>
      <c r="J38" s="328"/>
      <c r="K38" s="328"/>
      <c r="L38" s="328"/>
      <c r="M38" s="333"/>
      <c r="N38" s="336"/>
      <c r="O38" s="478"/>
    </row>
    <row r="39" spans="1:15" s="75" customFormat="1" x14ac:dyDescent="0.3">
      <c r="A39" s="146"/>
      <c r="B39" s="87" t="s">
        <v>859</v>
      </c>
      <c r="C39" s="96">
        <v>514000</v>
      </c>
      <c r="D39" s="318"/>
      <c r="E39" s="319"/>
      <c r="F39" s="319"/>
      <c r="G39" s="320">
        <v>5000</v>
      </c>
      <c r="H39" s="327"/>
      <c r="I39" s="328"/>
      <c r="J39" s="328"/>
      <c r="K39" s="328"/>
      <c r="L39" s="328"/>
      <c r="M39" s="333"/>
      <c r="N39" s="336"/>
      <c r="O39" s="478"/>
    </row>
    <row r="40" spans="1:15" s="75" customFormat="1" x14ac:dyDescent="0.3">
      <c r="A40" s="146"/>
      <c r="B40" s="87" t="s">
        <v>860</v>
      </c>
      <c r="C40" s="96">
        <v>47625</v>
      </c>
      <c r="D40" s="318"/>
      <c r="E40" s="319"/>
      <c r="F40" s="319"/>
      <c r="G40" s="320"/>
      <c r="H40" s="327"/>
      <c r="I40" s="328"/>
      <c r="J40" s="328"/>
      <c r="K40" s="328"/>
      <c r="L40" s="328"/>
      <c r="M40" s="333"/>
      <c r="N40" s="336"/>
      <c r="O40" s="478"/>
    </row>
    <row r="41" spans="1:15" s="75" customFormat="1" x14ac:dyDescent="0.3">
      <c r="A41" s="146"/>
      <c r="B41" s="87" t="s">
        <v>753</v>
      </c>
      <c r="C41" s="96">
        <v>3700</v>
      </c>
      <c r="D41" s="318"/>
      <c r="E41" s="319"/>
      <c r="F41" s="319"/>
      <c r="G41" s="320">
        <v>1000</v>
      </c>
      <c r="H41" s="327"/>
      <c r="I41" s="328"/>
      <c r="J41" s="328"/>
      <c r="K41" s="328"/>
      <c r="L41" s="328"/>
      <c r="M41" s="333"/>
      <c r="N41" s="336"/>
      <c r="O41" s="478"/>
    </row>
    <row r="42" spans="1:15" s="75" customFormat="1" ht="13.95" customHeight="1" x14ac:dyDescent="0.3">
      <c r="A42" s="146"/>
      <c r="B42" s="87" t="s">
        <v>861</v>
      </c>
      <c r="C42" s="96">
        <v>18000</v>
      </c>
      <c r="D42" s="318"/>
      <c r="E42" s="319"/>
      <c r="F42" s="319"/>
      <c r="G42" s="320">
        <v>1000</v>
      </c>
      <c r="H42" s="327"/>
      <c r="I42" s="328"/>
      <c r="J42" s="328"/>
      <c r="K42" s="328"/>
      <c r="L42" s="328"/>
      <c r="M42" s="333"/>
      <c r="N42" s="336"/>
      <c r="O42" s="478"/>
    </row>
    <row r="43" spans="1:15" s="75" customFormat="1" ht="13.95" customHeight="1" x14ac:dyDescent="0.3">
      <c r="A43" s="146"/>
      <c r="B43" s="87" t="s">
        <v>862</v>
      </c>
      <c r="C43" s="96">
        <v>7700</v>
      </c>
      <c r="D43" s="318"/>
      <c r="E43" s="319"/>
      <c r="F43" s="319"/>
      <c r="G43" s="320"/>
      <c r="H43" s="327"/>
      <c r="I43" s="328"/>
      <c r="J43" s="328"/>
      <c r="K43" s="328"/>
      <c r="L43" s="328"/>
      <c r="M43" s="333"/>
      <c r="N43" s="336"/>
      <c r="O43" s="478"/>
    </row>
    <row r="44" spans="1:15" s="75" customFormat="1" ht="13.95" customHeight="1" x14ac:dyDescent="0.3">
      <c r="A44" s="146"/>
      <c r="B44" s="87" t="s">
        <v>863</v>
      </c>
      <c r="C44" s="96">
        <v>2170</v>
      </c>
      <c r="D44" s="318"/>
      <c r="E44" s="319"/>
      <c r="F44" s="319"/>
      <c r="G44" s="320"/>
      <c r="H44" s="327"/>
      <c r="I44" s="328"/>
      <c r="J44" s="328"/>
      <c r="K44" s="328"/>
      <c r="L44" s="328"/>
      <c r="M44" s="333"/>
      <c r="N44" s="336"/>
      <c r="O44" s="478"/>
    </row>
    <row r="45" spans="1:15" s="75" customFormat="1" ht="13.95" customHeight="1" x14ac:dyDescent="0.3">
      <c r="A45" s="146"/>
      <c r="B45" s="87" t="s">
        <v>858</v>
      </c>
      <c r="C45" s="96">
        <v>75000</v>
      </c>
      <c r="D45" s="318"/>
      <c r="E45" s="319"/>
      <c r="F45" s="319"/>
      <c r="G45" s="320">
        <v>2000</v>
      </c>
      <c r="H45" s="327"/>
      <c r="I45" s="328"/>
      <c r="J45" s="328"/>
      <c r="K45" s="328"/>
      <c r="L45" s="328"/>
      <c r="M45" s="333"/>
      <c r="N45" s="336"/>
      <c r="O45" s="478"/>
    </row>
    <row r="46" spans="1:15" s="75" customFormat="1" ht="13.95" customHeight="1" x14ac:dyDescent="0.3">
      <c r="A46" s="146"/>
      <c r="B46" s="87" t="s">
        <v>936</v>
      </c>
      <c r="C46" s="96">
        <v>71000</v>
      </c>
      <c r="D46" s="318"/>
      <c r="E46" s="319"/>
      <c r="F46" s="319"/>
      <c r="G46" s="320"/>
      <c r="H46" s="327"/>
      <c r="I46" s="328"/>
      <c r="J46" s="328"/>
      <c r="K46" s="328"/>
      <c r="L46" s="328"/>
      <c r="M46" s="333"/>
      <c r="N46" s="336"/>
      <c r="O46" s="478"/>
    </row>
    <row r="47" spans="1:15" s="75" customFormat="1" ht="13.95" customHeight="1" x14ac:dyDescent="0.3">
      <c r="A47" s="146"/>
      <c r="B47" s="87" t="s">
        <v>869</v>
      </c>
      <c r="C47" s="96">
        <v>500000</v>
      </c>
      <c r="D47" s="318"/>
      <c r="E47" s="319"/>
      <c r="F47" s="319"/>
      <c r="G47" s="320">
        <v>20000</v>
      </c>
      <c r="H47" s="327"/>
      <c r="I47" s="328"/>
      <c r="J47" s="328"/>
      <c r="K47" s="328"/>
      <c r="L47" s="328"/>
      <c r="M47" s="333"/>
      <c r="N47" s="336"/>
      <c r="O47" s="478"/>
    </row>
    <row r="48" spans="1:15" s="75" customFormat="1" ht="13.95" customHeight="1" x14ac:dyDescent="0.3">
      <c r="A48" s="146"/>
      <c r="B48" s="87" t="s">
        <v>867</v>
      </c>
      <c r="C48" s="96">
        <v>17000</v>
      </c>
      <c r="D48" s="318"/>
      <c r="E48" s="319"/>
      <c r="F48" s="319"/>
      <c r="G48" s="320">
        <v>1000</v>
      </c>
      <c r="H48" s="327"/>
      <c r="I48" s="328"/>
      <c r="J48" s="328"/>
      <c r="K48" s="328"/>
      <c r="L48" s="328"/>
      <c r="M48" s="333"/>
      <c r="N48" s="336"/>
      <c r="O48" s="478"/>
    </row>
    <row r="49" spans="1:15" s="75" customFormat="1" ht="13.95" customHeight="1" x14ac:dyDescent="0.3">
      <c r="A49" s="146"/>
      <c r="B49" s="87" t="s">
        <v>758</v>
      </c>
      <c r="C49" s="96">
        <v>150000</v>
      </c>
      <c r="D49" s="318"/>
      <c r="E49" s="319"/>
      <c r="F49" s="319"/>
      <c r="G49" s="320">
        <v>1000</v>
      </c>
      <c r="H49" s="327"/>
      <c r="I49" s="328"/>
      <c r="J49" s="328"/>
      <c r="K49" s="328"/>
      <c r="L49" s="328"/>
      <c r="M49" s="333"/>
      <c r="N49" s="336"/>
      <c r="O49" s="478"/>
    </row>
    <row r="50" spans="1:15" s="75" customFormat="1" ht="15" thickBot="1" x14ac:dyDescent="0.35">
      <c r="A50" s="146"/>
      <c r="B50" s="85" t="s">
        <v>814</v>
      </c>
      <c r="C50" s="97">
        <v>197554.84</v>
      </c>
      <c r="D50" s="321">
        <v>17000</v>
      </c>
      <c r="E50" s="322">
        <v>17000</v>
      </c>
      <c r="F50" s="322"/>
      <c r="G50" s="323">
        <v>10000</v>
      </c>
      <c r="H50" s="329"/>
      <c r="I50" s="330"/>
      <c r="J50" s="330"/>
      <c r="K50" s="330"/>
      <c r="L50" s="330"/>
      <c r="M50" s="334"/>
      <c r="N50" s="337"/>
      <c r="O50" s="481">
        <v>5000</v>
      </c>
    </row>
    <row r="51" spans="1:15" s="75" customFormat="1" x14ac:dyDescent="0.3">
      <c r="A51" s="76"/>
      <c r="B51" s="73"/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1:15" x14ac:dyDescent="0.3">
      <c r="B52" s="75" t="s">
        <v>812</v>
      </c>
    </row>
    <row r="53" spans="1:15" x14ac:dyDescent="0.3">
      <c r="B53" s="8" t="s">
        <v>811</v>
      </c>
    </row>
    <row r="55" spans="1:15" x14ac:dyDescent="0.3">
      <c r="B55" s="73" t="s">
        <v>896</v>
      </c>
    </row>
    <row r="56" spans="1:15" x14ac:dyDescent="0.3">
      <c r="B56" s="73" t="s">
        <v>932</v>
      </c>
    </row>
    <row r="59" spans="1:15" x14ac:dyDescent="0.3">
      <c r="C59" s="668"/>
    </row>
  </sheetData>
  <mergeCells count="5">
    <mergeCell ref="B4:B5"/>
    <mergeCell ref="D27:G27"/>
    <mergeCell ref="H27:M27"/>
    <mergeCell ref="A17:A20"/>
    <mergeCell ref="E17:E20"/>
  </mergeCells>
  <pageMargins left="0.25" right="0.25" top="0.37" bottom="0.37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45"/>
  <sheetViews>
    <sheetView zoomScale="50" zoomScaleNormal="50" zoomScaleSheetLayoutView="100" workbookViewId="0">
      <selection activeCell="D6" sqref="D6"/>
    </sheetView>
  </sheetViews>
  <sheetFormatPr defaultColWidth="8.88671875" defaultRowHeight="14.4" x14ac:dyDescent="0.3"/>
  <cols>
    <col min="1" max="1" width="2.44140625" style="8" customWidth="1"/>
    <col min="2" max="2" width="17.33203125" style="8" customWidth="1"/>
    <col min="3" max="3" width="15.6640625" style="8" customWidth="1"/>
    <col min="4" max="4" width="15.5546875" style="8" customWidth="1"/>
    <col min="5" max="5" width="16.88671875" style="8" customWidth="1"/>
    <col min="6" max="6" width="16.5546875" style="8" customWidth="1"/>
    <col min="7" max="8" width="14.5546875" style="8" customWidth="1"/>
    <col min="9" max="9" width="14" style="8" customWidth="1"/>
    <col min="10" max="10" width="14.109375" style="8" customWidth="1"/>
    <col min="11" max="11" width="12.6640625" style="8" customWidth="1"/>
    <col min="12" max="12" width="15.6640625" style="8" bestFit="1" customWidth="1"/>
    <col min="13" max="13" width="10.88671875" style="8" customWidth="1"/>
    <col min="14" max="25" width="8.88671875" style="8"/>
    <col min="26" max="26" width="9.5546875" style="8" customWidth="1"/>
    <col min="27" max="16384" width="8.88671875" style="8"/>
  </cols>
  <sheetData>
    <row r="1" spans="1:13" ht="18" x14ac:dyDescent="0.35">
      <c r="B1" s="275"/>
    </row>
    <row r="2" spans="1:13" ht="18" x14ac:dyDescent="0.35">
      <c r="B2" s="275" t="s">
        <v>142</v>
      </c>
      <c r="C2" s="1"/>
    </row>
    <row r="3" spans="1:13" ht="18" x14ac:dyDescent="0.35">
      <c r="B3" s="1" t="s">
        <v>156</v>
      </c>
    </row>
    <row r="4" spans="1:13" ht="16.2" customHeight="1" thickBot="1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  <c r="K4" s="48"/>
      <c r="L4" s="48"/>
      <c r="M4" s="46"/>
    </row>
    <row r="5" spans="1:13" s="142" customFormat="1" x14ac:dyDescent="0.3">
      <c r="A5" s="78"/>
      <c r="B5" s="822" t="s">
        <v>1</v>
      </c>
      <c r="C5" s="418" t="s">
        <v>2</v>
      </c>
      <c r="D5" s="366" t="s">
        <v>828</v>
      </c>
      <c r="E5" s="419" t="s">
        <v>3</v>
      </c>
      <c r="F5" s="419" t="s">
        <v>4</v>
      </c>
      <c r="G5" s="419" t="s">
        <v>5</v>
      </c>
      <c r="H5" s="419" t="s">
        <v>6</v>
      </c>
      <c r="I5" s="369" t="s">
        <v>7</v>
      </c>
      <c r="J5" s="369" t="s">
        <v>8</v>
      </c>
      <c r="K5" s="369" t="s">
        <v>9</v>
      </c>
      <c r="L5" s="369" t="s">
        <v>10</v>
      </c>
      <c r="M5" s="370"/>
    </row>
    <row r="6" spans="1:13" ht="90.6" customHeight="1" x14ac:dyDescent="0.3">
      <c r="A6" s="79"/>
      <c r="B6" s="857"/>
      <c r="C6" s="143" t="s">
        <v>12</v>
      </c>
      <c r="D6" s="181" t="s">
        <v>843</v>
      </c>
      <c r="E6" s="181" t="s">
        <v>13</v>
      </c>
      <c r="F6" s="181" t="s">
        <v>14</v>
      </c>
      <c r="G6" s="181" t="s">
        <v>830</v>
      </c>
      <c r="H6" s="181" t="s">
        <v>15</v>
      </c>
      <c r="I6" s="51" t="s">
        <v>16</v>
      </c>
      <c r="J6" s="51" t="s">
        <v>17</v>
      </c>
      <c r="K6" s="51" t="s">
        <v>18</v>
      </c>
      <c r="L6" s="51" t="s">
        <v>19</v>
      </c>
      <c r="M6" s="371" t="s">
        <v>20</v>
      </c>
    </row>
    <row r="7" spans="1:13" s="289" customFormat="1" ht="17.399999999999999" customHeight="1" thickBot="1" x14ac:dyDescent="0.35">
      <c r="A7" s="288"/>
      <c r="B7" s="428" t="s">
        <v>132</v>
      </c>
      <c r="C7" s="512">
        <v>939256.88</v>
      </c>
      <c r="D7" s="504">
        <f>SUM(E7:K7)</f>
        <v>234118.68</v>
      </c>
      <c r="E7" s="503">
        <v>0</v>
      </c>
      <c r="F7" s="503">
        <v>61083.82</v>
      </c>
      <c r="G7" s="503">
        <v>38560.03</v>
      </c>
      <c r="H7" s="513">
        <v>6389.86</v>
      </c>
      <c r="I7" s="503">
        <v>20470.84</v>
      </c>
      <c r="J7" s="503">
        <v>4316.18</v>
      </c>
      <c r="K7" s="503">
        <v>103297.95</v>
      </c>
      <c r="L7" s="503">
        <v>18955.04</v>
      </c>
      <c r="M7" s="514">
        <v>27</v>
      </c>
    </row>
    <row r="8" spans="1:13" x14ac:dyDescent="0.3">
      <c r="A8" s="63"/>
      <c r="B8" s="63"/>
      <c r="C8" s="63"/>
      <c r="D8" s="64"/>
      <c r="E8" s="63"/>
      <c r="F8" s="63"/>
      <c r="G8" s="63"/>
      <c r="H8" s="63"/>
      <c r="I8" s="63"/>
      <c r="J8" s="63"/>
      <c r="K8" s="57"/>
      <c r="L8" s="57"/>
      <c r="M8" s="5"/>
    </row>
    <row r="9" spans="1:13" ht="15" thickBot="1" x14ac:dyDescent="0.35">
      <c r="A9" s="46"/>
      <c r="B9" s="47"/>
      <c r="C9" s="46"/>
      <c r="D9" s="46"/>
      <c r="E9" s="46"/>
      <c r="F9" s="63"/>
      <c r="G9" s="63"/>
      <c r="H9" s="63"/>
      <c r="I9" s="63"/>
      <c r="J9" s="145"/>
      <c r="K9" s="63"/>
      <c r="L9" s="63"/>
      <c r="M9" s="63"/>
    </row>
    <row r="10" spans="1:13" s="142" customFormat="1" ht="55.2" x14ac:dyDescent="0.3">
      <c r="A10" s="5"/>
      <c r="B10" s="413" t="s">
        <v>851</v>
      </c>
      <c r="C10" s="354" t="s">
        <v>23</v>
      </c>
      <c r="D10" s="354" t="s">
        <v>24</v>
      </c>
      <c r="E10" s="354" t="s">
        <v>25</v>
      </c>
      <c r="F10" s="354" t="s">
        <v>26</v>
      </c>
      <c r="G10" s="515" t="s">
        <v>27</v>
      </c>
      <c r="H10" s="516" t="s">
        <v>28</v>
      </c>
      <c r="I10" s="146"/>
      <c r="J10" s="147"/>
      <c r="K10" s="79"/>
    </row>
    <row r="11" spans="1:13" s="152" customFormat="1" x14ac:dyDescent="0.3">
      <c r="A11" s="5"/>
      <c r="B11" s="443" t="s">
        <v>132</v>
      </c>
      <c r="C11" s="81">
        <v>1954</v>
      </c>
      <c r="D11" s="81">
        <v>1989</v>
      </c>
      <c r="E11" s="148"/>
      <c r="F11" s="148" t="s">
        <v>85</v>
      </c>
      <c r="G11" s="858">
        <v>2572.85</v>
      </c>
      <c r="H11" s="860">
        <v>1</v>
      </c>
      <c r="I11" s="5"/>
      <c r="J11" s="151"/>
    </row>
    <row r="12" spans="1:13" s="152" customFormat="1" ht="15" thickBot="1" x14ac:dyDescent="0.35">
      <c r="A12" s="5"/>
      <c r="B12" s="414" t="s">
        <v>132</v>
      </c>
      <c r="C12" s="415"/>
      <c r="D12" s="415">
        <v>1991</v>
      </c>
      <c r="E12" s="415" t="s">
        <v>119</v>
      </c>
      <c r="F12" s="415" t="s">
        <v>91</v>
      </c>
      <c r="G12" s="859"/>
      <c r="H12" s="861"/>
      <c r="I12" s="5"/>
      <c r="J12" s="153"/>
    </row>
    <row r="13" spans="1:13" s="154" customFormat="1" x14ac:dyDescent="0.3">
      <c r="A13" s="5"/>
      <c r="B13" s="62"/>
      <c r="C13" s="5"/>
      <c r="D13" s="62"/>
      <c r="E13" s="5"/>
      <c r="F13" s="5"/>
      <c r="G13" s="5"/>
      <c r="H13" s="5"/>
      <c r="I13" s="5"/>
      <c r="J13" s="5"/>
    </row>
    <row r="14" spans="1:13" s="5" customFormat="1" x14ac:dyDescent="0.3">
      <c r="A14" s="99"/>
      <c r="B14" s="8"/>
      <c r="C14" s="8"/>
      <c r="D14" s="8"/>
      <c r="E14" s="8"/>
      <c r="F14" s="8"/>
      <c r="G14" s="8"/>
      <c r="H14" s="8"/>
      <c r="I14" s="8"/>
      <c r="J14" s="277"/>
      <c r="K14" s="277"/>
      <c r="L14" s="277"/>
      <c r="M14" s="277"/>
    </row>
    <row r="15" spans="1:13" s="5" customFormat="1" ht="15" thickBot="1" x14ac:dyDescent="0.35">
      <c r="A15" s="382"/>
      <c r="B15" s="8"/>
      <c r="C15" s="8"/>
      <c r="D15" s="8"/>
      <c r="E15" s="8"/>
      <c r="F15" s="8"/>
      <c r="G15" s="8"/>
      <c r="H15" s="8"/>
      <c r="I15" s="8"/>
      <c r="J15" s="277"/>
      <c r="K15" s="277"/>
      <c r="L15" s="277"/>
      <c r="M15" s="277"/>
    </row>
    <row r="16" spans="1:13" s="5" customFormat="1" ht="20.399999999999999" customHeight="1" x14ac:dyDescent="0.3">
      <c r="A16" s="232"/>
      <c r="B16" s="517"/>
      <c r="C16" s="826" t="s">
        <v>32</v>
      </c>
      <c r="D16" s="803"/>
      <c r="E16" s="803"/>
      <c r="F16" s="827"/>
      <c r="G16" s="862" t="s">
        <v>33</v>
      </c>
      <c r="H16" s="863"/>
      <c r="I16" s="809" t="s">
        <v>901</v>
      </c>
    </row>
    <row r="17" spans="1:10" s="5" customFormat="1" ht="43.2" x14ac:dyDescent="0.3">
      <c r="B17" s="518" t="s">
        <v>34</v>
      </c>
      <c r="C17" s="272" t="s">
        <v>35</v>
      </c>
      <c r="D17" s="273" t="s">
        <v>36</v>
      </c>
      <c r="E17" s="273" t="s">
        <v>37</v>
      </c>
      <c r="F17" s="235" t="s">
        <v>76</v>
      </c>
      <c r="G17" s="224" t="s">
        <v>483</v>
      </c>
      <c r="H17" s="225" t="s">
        <v>39</v>
      </c>
      <c r="I17" s="810"/>
    </row>
    <row r="18" spans="1:10" s="182" customFormat="1" ht="16.2" thickBot="1" x14ac:dyDescent="0.35">
      <c r="A18" s="281"/>
      <c r="B18" s="519" t="s">
        <v>132</v>
      </c>
      <c r="C18" s="284">
        <v>5000</v>
      </c>
      <c r="D18" s="285">
        <v>5000</v>
      </c>
      <c r="E18" s="285">
        <v>5000</v>
      </c>
      <c r="F18" s="286">
        <v>1300</v>
      </c>
      <c r="G18" s="282">
        <v>5000</v>
      </c>
      <c r="H18" s="283">
        <v>1250</v>
      </c>
      <c r="I18" s="482">
        <v>2500</v>
      </c>
    </row>
    <row r="19" spans="1:10" s="5" customFormat="1" x14ac:dyDescent="0.3"/>
    <row r="20" spans="1:10" s="5" customFormat="1" x14ac:dyDescent="0.3">
      <c r="B20" s="75" t="s">
        <v>812</v>
      </c>
    </row>
    <row r="21" spans="1:10" s="5" customFormat="1" x14ac:dyDescent="0.3">
      <c r="B21" s="8" t="s">
        <v>811</v>
      </c>
    </row>
    <row r="22" spans="1:10" s="5" customFormat="1" x14ac:dyDescent="0.3">
      <c r="H22" s="70"/>
      <c r="J22" s="70"/>
    </row>
    <row r="23" spans="1:10" s="5" customFormat="1" x14ac:dyDescent="0.3">
      <c r="H23" s="70"/>
      <c r="J23" s="70"/>
    </row>
    <row r="24" spans="1:10" s="5" customFormat="1" x14ac:dyDescent="0.3">
      <c r="H24" s="70"/>
      <c r="J24" s="70"/>
    </row>
    <row r="25" spans="1:10" s="5" customFormat="1" x14ac:dyDescent="0.3">
      <c r="H25" s="278"/>
      <c r="J25" s="278"/>
    </row>
    <row r="26" spans="1:10" s="5" customFormat="1" x14ac:dyDescent="0.3">
      <c r="H26" s="278"/>
      <c r="J26" s="278"/>
    </row>
    <row r="27" spans="1:10" s="5" customFormat="1" x14ac:dyDescent="0.3">
      <c r="H27" s="278"/>
      <c r="J27" s="278"/>
    </row>
    <row r="28" spans="1:10" s="5" customFormat="1" x14ac:dyDescent="0.3">
      <c r="H28" s="278"/>
      <c r="J28" s="278"/>
    </row>
    <row r="29" spans="1:10" x14ac:dyDescent="0.3">
      <c r="H29" s="278"/>
      <c r="J29" s="278"/>
    </row>
    <row r="30" spans="1:10" x14ac:dyDescent="0.3">
      <c r="H30" s="278"/>
      <c r="J30" s="278"/>
    </row>
    <row r="31" spans="1:10" x14ac:dyDescent="0.3">
      <c r="H31" s="278"/>
      <c r="J31" s="278"/>
    </row>
    <row r="32" spans="1:10" x14ac:dyDescent="0.3">
      <c r="H32" s="74"/>
      <c r="J32" s="278"/>
    </row>
    <row r="33" spans="10:10" x14ac:dyDescent="0.3">
      <c r="J33" s="278"/>
    </row>
    <row r="34" spans="10:10" x14ac:dyDescent="0.3">
      <c r="J34" s="278"/>
    </row>
    <row r="35" spans="10:10" x14ac:dyDescent="0.3">
      <c r="J35" s="278"/>
    </row>
    <row r="36" spans="10:10" x14ac:dyDescent="0.3">
      <c r="J36" s="278"/>
    </row>
    <row r="37" spans="10:10" x14ac:dyDescent="0.3">
      <c r="J37" s="278"/>
    </row>
    <row r="38" spans="10:10" x14ac:dyDescent="0.3">
      <c r="J38" s="278"/>
    </row>
    <row r="39" spans="10:10" x14ac:dyDescent="0.3">
      <c r="J39" s="278"/>
    </row>
    <row r="40" spans="10:10" x14ac:dyDescent="0.3">
      <c r="J40" s="278"/>
    </row>
    <row r="41" spans="10:10" x14ac:dyDescent="0.3">
      <c r="J41" s="278"/>
    </row>
    <row r="42" spans="10:10" x14ac:dyDescent="0.3">
      <c r="J42" s="278"/>
    </row>
    <row r="43" spans="10:10" x14ac:dyDescent="0.3">
      <c r="J43" s="278"/>
    </row>
    <row r="44" spans="10:10" x14ac:dyDescent="0.3">
      <c r="J44" s="278"/>
    </row>
    <row r="45" spans="10:10" x14ac:dyDescent="0.3">
      <c r="J45" s="74"/>
    </row>
  </sheetData>
  <mergeCells count="6">
    <mergeCell ref="I16:I17"/>
    <mergeCell ref="B5:B6"/>
    <mergeCell ref="G11:G12"/>
    <mergeCell ref="H11:H12"/>
    <mergeCell ref="C16:F16"/>
    <mergeCell ref="G16:H16"/>
  </mergeCells>
  <pageMargins left="0.25" right="0.25" top="0.37" bottom="0.37" header="0.3" footer="0.3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N26"/>
  <sheetViews>
    <sheetView zoomScale="70" zoomScaleNormal="70" workbookViewId="0">
      <selection activeCell="B6" sqref="B6:B7"/>
    </sheetView>
  </sheetViews>
  <sheetFormatPr defaultRowHeight="14.4" x14ac:dyDescent="0.3"/>
  <cols>
    <col min="1" max="1" width="2.6640625" customWidth="1"/>
    <col min="2" max="2" width="29.44140625" customWidth="1"/>
    <col min="3" max="3" width="17.6640625" customWidth="1"/>
    <col min="4" max="4" width="17" customWidth="1"/>
    <col min="5" max="5" width="16.5546875" customWidth="1"/>
    <col min="6" max="6" width="14.88671875" customWidth="1"/>
    <col min="7" max="7" width="14.6640625" customWidth="1"/>
    <col min="8" max="8" width="16.6640625" customWidth="1"/>
    <col min="9" max="9" width="13.109375" customWidth="1"/>
    <col min="10" max="10" width="14.33203125" customWidth="1"/>
    <col min="11" max="11" width="12.6640625" customWidth="1"/>
    <col min="12" max="12" width="14.109375" customWidth="1"/>
    <col min="13" max="13" width="10.88671875" customWidth="1"/>
    <col min="256" max="256" width="6.109375" customWidth="1"/>
    <col min="257" max="257" width="25.88671875" customWidth="1"/>
    <col min="258" max="258" width="20.44140625" customWidth="1"/>
    <col min="259" max="259" width="20.33203125" customWidth="1"/>
    <col min="260" max="260" width="16.5546875" customWidth="1"/>
    <col min="261" max="261" width="14.88671875" customWidth="1"/>
    <col min="262" max="263" width="14.6640625" customWidth="1"/>
    <col min="264" max="264" width="14.88671875" customWidth="1"/>
    <col min="265" max="265" width="13.6640625" customWidth="1"/>
    <col min="266" max="266" width="13.5546875" customWidth="1"/>
    <col min="267" max="267" width="14.109375" customWidth="1"/>
    <col min="268" max="268" width="15.33203125" customWidth="1"/>
    <col min="269" max="269" width="16.33203125" customWidth="1"/>
    <col min="512" max="512" width="6.109375" customWidth="1"/>
    <col min="513" max="513" width="25.88671875" customWidth="1"/>
    <col min="514" max="514" width="20.44140625" customWidth="1"/>
    <col min="515" max="515" width="20.33203125" customWidth="1"/>
    <col min="516" max="516" width="16.5546875" customWidth="1"/>
    <col min="517" max="517" width="14.88671875" customWidth="1"/>
    <col min="518" max="519" width="14.6640625" customWidth="1"/>
    <col min="520" max="520" width="14.88671875" customWidth="1"/>
    <col min="521" max="521" width="13.6640625" customWidth="1"/>
    <col min="522" max="522" width="13.5546875" customWidth="1"/>
    <col min="523" max="523" width="14.109375" customWidth="1"/>
    <col min="524" max="524" width="15.33203125" customWidth="1"/>
    <col min="525" max="525" width="16.33203125" customWidth="1"/>
    <col min="768" max="768" width="6.109375" customWidth="1"/>
    <col min="769" max="769" width="25.88671875" customWidth="1"/>
    <col min="770" max="770" width="20.44140625" customWidth="1"/>
    <col min="771" max="771" width="20.33203125" customWidth="1"/>
    <col min="772" max="772" width="16.5546875" customWidth="1"/>
    <col min="773" max="773" width="14.88671875" customWidth="1"/>
    <col min="774" max="775" width="14.6640625" customWidth="1"/>
    <col min="776" max="776" width="14.88671875" customWidth="1"/>
    <col min="777" max="777" width="13.6640625" customWidth="1"/>
    <col min="778" max="778" width="13.5546875" customWidth="1"/>
    <col min="779" max="779" width="14.109375" customWidth="1"/>
    <col min="780" max="780" width="15.33203125" customWidth="1"/>
    <col min="781" max="781" width="16.33203125" customWidth="1"/>
    <col min="1024" max="1024" width="6.109375" customWidth="1"/>
    <col min="1025" max="1025" width="25.88671875" customWidth="1"/>
    <col min="1026" max="1026" width="20.44140625" customWidth="1"/>
    <col min="1027" max="1027" width="20.33203125" customWidth="1"/>
    <col min="1028" max="1028" width="16.5546875" customWidth="1"/>
    <col min="1029" max="1029" width="14.88671875" customWidth="1"/>
    <col min="1030" max="1031" width="14.6640625" customWidth="1"/>
    <col min="1032" max="1032" width="14.88671875" customWidth="1"/>
    <col min="1033" max="1033" width="13.6640625" customWidth="1"/>
    <col min="1034" max="1034" width="13.5546875" customWidth="1"/>
    <col min="1035" max="1035" width="14.109375" customWidth="1"/>
    <col min="1036" max="1036" width="15.33203125" customWidth="1"/>
    <col min="1037" max="1037" width="16.33203125" customWidth="1"/>
    <col min="1280" max="1280" width="6.109375" customWidth="1"/>
    <col min="1281" max="1281" width="25.88671875" customWidth="1"/>
    <col min="1282" max="1282" width="20.44140625" customWidth="1"/>
    <col min="1283" max="1283" width="20.33203125" customWidth="1"/>
    <col min="1284" max="1284" width="16.5546875" customWidth="1"/>
    <col min="1285" max="1285" width="14.88671875" customWidth="1"/>
    <col min="1286" max="1287" width="14.6640625" customWidth="1"/>
    <col min="1288" max="1288" width="14.88671875" customWidth="1"/>
    <col min="1289" max="1289" width="13.6640625" customWidth="1"/>
    <col min="1290" max="1290" width="13.5546875" customWidth="1"/>
    <col min="1291" max="1291" width="14.109375" customWidth="1"/>
    <col min="1292" max="1292" width="15.33203125" customWidth="1"/>
    <col min="1293" max="1293" width="16.33203125" customWidth="1"/>
    <col min="1536" max="1536" width="6.109375" customWidth="1"/>
    <col min="1537" max="1537" width="25.88671875" customWidth="1"/>
    <col min="1538" max="1538" width="20.44140625" customWidth="1"/>
    <col min="1539" max="1539" width="20.33203125" customWidth="1"/>
    <col min="1540" max="1540" width="16.5546875" customWidth="1"/>
    <col min="1541" max="1541" width="14.88671875" customWidth="1"/>
    <col min="1542" max="1543" width="14.6640625" customWidth="1"/>
    <col min="1544" max="1544" width="14.88671875" customWidth="1"/>
    <col min="1545" max="1545" width="13.6640625" customWidth="1"/>
    <col min="1546" max="1546" width="13.5546875" customWidth="1"/>
    <col min="1547" max="1547" width="14.109375" customWidth="1"/>
    <col min="1548" max="1548" width="15.33203125" customWidth="1"/>
    <col min="1549" max="1549" width="16.33203125" customWidth="1"/>
    <col min="1792" max="1792" width="6.109375" customWidth="1"/>
    <col min="1793" max="1793" width="25.88671875" customWidth="1"/>
    <col min="1794" max="1794" width="20.44140625" customWidth="1"/>
    <col min="1795" max="1795" width="20.33203125" customWidth="1"/>
    <col min="1796" max="1796" width="16.5546875" customWidth="1"/>
    <col min="1797" max="1797" width="14.88671875" customWidth="1"/>
    <col min="1798" max="1799" width="14.6640625" customWidth="1"/>
    <col min="1800" max="1800" width="14.88671875" customWidth="1"/>
    <col min="1801" max="1801" width="13.6640625" customWidth="1"/>
    <col min="1802" max="1802" width="13.5546875" customWidth="1"/>
    <col min="1803" max="1803" width="14.109375" customWidth="1"/>
    <col min="1804" max="1804" width="15.33203125" customWidth="1"/>
    <col min="1805" max="1805" width="16.33203125" customWidth="1"/>
    <col min="2048" max="2048" width="6.109375" customWidth="1"/>
    <col min="2049" max="2049" width="25.88671875" customWidth="1"/>
    <col min="2050" max="2050" width="20.44140625" customWidth="1"/>
    <col min="2051" max="2051" width="20.33203125" customWidth="1"/>
    <col min="2052" max="2052" width="16.5546875" customWidth="1"/>
    <col min="2053" max="2053" width="14.88671875" customWidth="1"/>
    <col min="2054" max="2055" width="14.6640625" customWidth="1"/>
    <col min="2056" max="2056" width="14.88671875" customWidth="1"/>
    <col min="2057" max="2057" width="13.6640625" customWidth="1"/>
    <col min="2058" max="2058" width="13.5546875" customWidth="1"/>
    <col min="2059" max="2059" width="14.109375" customWidth="1"/>
    <col min="2060" max="2060" width="15.33203125" customWidth="1"/>
    <col min="2061" max="2061" width="16.33203125" customWidth="1"/>
    <col min="2304" max="2304" width="6.109375" customWidth="1"/>
    <col min="2305" max="2305" width="25.88671875" customWidth="1"/>
    <col min="2306" max="2306" width="20.44140625" customWidth="1"/>
    <col min="2307" max="2307" width="20.33203125" customWidth="1"/>
    <col min="2308" max="2308" width="16.5546875" customWidth="1"/>
    <col min="2309" max="2309" width="14.88671875" customWidth="1"/>
    <col min="2310" max="2311" width="14.6640625" customWidth="1"/>
    <col min="2312" max="2312" width="14.88671875" customWidth="1"/>
    <col min="2313" max="2313" width="13.6640625" customWidth="1"/>
    <col min="2314" max="2314" width="13.5546875" customWidth="1"/>
    <col min="2315" max="2315" width="14.109375" customWidth="1"/>
    <col min="2316" max="2316" width="15.33203125" customWidth="1"/>
    <col min="2317" max="2317" width="16.33203125" customWidth="1"/>
    <col min="2560" max="2560" width="6.109375" customWidth="1"/>
    <col min="2561" max="2561" width="25.88671875" customWidth="1"/>
    <col min="2562" max="2562" width="20.44140625" customWidth="1"/>
    <col min="2563" max="2563" width="20.33203125" customWidth="1"/>
    <col min="2564" max="2564" width="16.5546875" customWidth="1"/>
    <col min="2565" max="2565" width="14.88671875" customWidth="1"/>
    <col min="2566" max="2567" width="14.6640625" customWidth="1"/>
    <col min="2568" max="2568" width="14.88671875" customWidth="1"/>
    <col min="2569" max="2569" width="13.6640625" customWidth="1"/>
    <col min="2570" max="2570" width="13.5546875" customWidth="1"/>
    <col min="2571" max="2571" width="14.109375" customWidth="1"/>
    <col min="2572" max="2572" width="15.33203125" customWidth="1"/>
    <col min="2573" max="2573" width="16.33203125" customWidth="1"/>
    <col min="2816" max="2816" width="6.109375" customWidth="1"/>
    <col min="2817" max="2817" width="25.88671875" customWidth="1"/>
    <col min="2818" max="2818" width="20.44140625" customWidth="1"/>
    <col min="2819" max="2819" width="20.33203125" customWidth="1"/>
    <col min="2820" max="2820" width="16.5546875" customWidth="1"/>
    <col min="2821" max="2821" width="14.88671875" customWidth="1"/>
    <col min="2822" max="2823" width="14.6640625" customWidth="1"/>
    <col min="2824" max="2824" width="14.88671875" customWidth="1"/>
    <col min="2825" max="2825" width="13.6640625" customWidth="1"/>
    <col min="2826" max="2826" width="13.5546875" customWidth="1"/>
    <col min="2827" max="2827" width="14.109375" customWidth="1"/>
    <col min="2828" max="2828" width="15.33203125" customWidth="1"/>
    <col min="2829" max="2829" width="16.33203125" customWidth="1"/>
    <col min="3072" max="3072" width="6.109375" customWidth="1"/>
    <col min="3073" max="3073" width="25.88671875" customWidth="1"/>
    <col min="3074" max="3074" width="20.44140625" customWidth="1"/>
    <col min="3075" max="3075" width="20.33203125" customWidth="1"/>
    <col min="3076" max="3076" width="16.5546875" customWidth="1"/>
    <col min="3077" max="3077" width="14.88671875" customWidth="1"/>
    <col min="3078" max="3079" width="14.6640625" customWidth="1"/>
    <col min="3080" max="3080" width="14.88671875" customWidth="1"/>
    <col min="3081" max="3081" width="13.6640625" customWidth="1"/>
    <col min="3082" max="3082" width="13.5546875" customWidth="1"/>
    <col min="3083" max="3083" width="14.109375" customWidth="1"/>
    <col min="3084" max="3084" width="15.33203125" customWidth="1"/>
    <col min="3085" max="3085" width="16.33203125" customWidth="1"/>
    <col min="3328" max="3328" width="6.109375" customWidth="1"/>
    <col min="3329" max="3329" width="25.88671875" customWidth="1"/>
    <col min="3330" max="3330" width="20.44140625" customWidth="1"/>
    <col min="3331" max="3331" width="20.33203125" customWidth="1"/>
    <col min="3332" max="3332" width="16.5546875" customWidth="1"/>
    <col min="3333" max="3333" width="14.88671875" customWidth="1"/>
    <col min="3334" max="3335" width="14.6640625" customWidth="1"/>
    <col min="3336" max="3336" width="14.88671875" customWidth="1"/>
    <col min="3337" max="3337" width="13.6640625" customWidth="1"/>
    <col min="3338" max="3338" width="13.5546875" customWidth="1"/>
    <col min="3339" max="3339" width="14.109375" customWidth="1"/>
    <col min="3340" max="3340" width="15.33203125" customWidth="1"/>
    <col min="3341" max="3341" width="16.33203125" customWidth="1"/>
    <col min="3584" max="3584" width="6.109375" customWidth="1"/>
    <col min="3585" max="3585" width="25.88671875" customWidth="1"/>
    <col min="3586" max="3586" width="20.44140625" customWidth="1"/>
    <col min="3587" max="3587" width="20.33203125" customWidth="1"/>
    <col min="3588" max="3588" width="16.5546875" customWidth="1"/>
    <col min="3589" max="3589" width="14.88671875" customWidth="1"/>
    <col min="3590" max="3591" width="14.6640625" customWidth="1"/>
    <col min="3592" max="3592" width="14.88671875" customWidth="1"/>
    <col min="3593" max="3593" width="13.6640625" customWidth="1"/>
    <col min="3594" max="3594" width="13.5546875" customWidth="1"/>
    <col min="3595" max="3595" width="14.109375" customWidth="1"/>
    <col min="3596" max="3596" width="15.33203125" customWidth="1"/>
    <col min="3597" max="3597" width="16.33203125" customWidth="1"/>
    <col min="3840" max="3840" width="6.109375" customWidth="1"/>
    <col min="3841" max="3841" width="25.88671875" customWidth="1"/>
    <col min="3842" max="3842" width="20.44140625" customWidth="1"/>
    <col min="3843" max="3843" width="20.33203125" customWidth="1"/>
    <col min="3844" max="3844" width="16.5546875" customWidth="1"/>
    <col min="3845" max="3845" width="14.88671875" customWidth="1"/>
    <col min="3846" max="3847" width="14.6640625" customWidth="1"/>
    <col min="3848" max="3848" width="14.88671875" customWidth="1"/>
    <col min="3849" max="3849" width="13.6640625" customWidth="1"/>
    <col min="3850" max="3850" width="13.5546875" customWidth="1"/>
    <col min="3851" max="3851" width="14.109375" customWidth="1"/>
    <col min="3852" max="3852" width="15.33203125" customWidth="1"/>
    <col min="3853" max="3853" width="16.33203125" customWidth="1"/>
    <col min="4096" max="4096" width="6.109375" customWidth="1"/>
    <col min="4097" max="4097" width="25.88671875" customWidth="1"/>
    <col min="4098" max="4098" width="20.44140625" customWidth="1"/>
    <col min="4099" max="4099" width="20.33203125" customWidth="1"/>
    <col min="4100" max="4100" width="16.5546875" customWidth="1"/>
    <col min="4101" max="4101" width="14.88671875" customWidth="1"/>
    <col min="4102" max="4103" width="14.6640625" customWidth="1"/>
    <col min="4104" max="4104" width="14.88671875" customWidth="1"/>
    <col min="4105" max="4105" width="13.6640625" customWidth="1"/>
    <col min="4106" max="4106" width="13.5546875" customWidth="1"/>
    <col min="4107" max="4107" width="14.109375" customWidth="1"/>
    <col min="4108" max="4108" width="15.33203125" customWidth="1"/>
    <col min="4109" max="4109" width="16.33203125" customWidth="1"/>
    <col min="4352" max="4352" width="6.109375" customWidth="1"/>
    <col min="4353" max="4353" width="25.88671875" customWidth="1"/>
    <col min="4354" max="4354" width="20.44140625" customWidth="1"/>
    <col min="4355" max="4355" width="20.33203125" customWidth="1"/>
    <col min="4356" max="4356" width="16.5546875" customWidth="1"/>
    <col min="4357" max="4357" width="14.88671875" customWidth="1"/>
    <col min="4358" max="4359" width="14.6640625" customWidth="1"/>
    <col min="4360" max="4360" width="14.88671875" customWidth="1"/>
    <col min="4361" max="4361" width="13.6640625" customWidth="1"/>
    <col min="4362" max="4362" width="13.5546875" customWidth="1"/>
    <col min="4363" max="4363" width="14.109375" customWidth="1"/>
    <col min="4364" max="4364" width="15.33203125" customWidth="1"/>
    <col min="4365" max="4365" width="16.33203125" customWidth="1"/>
    <col min="4608" max="4608" width="6.109375" customWidth="1"/>
    <col min="4609" max="4609" width="25.88671875" customWidth="1"/>
    <col min="4610" max="4610" width="20.44140625" customWidth="1"/>
    <col min="4611" max="4611" width="20.33203125" customWidth="1"/>
    <col min="4612" max="4612" width="16.5546875" customWidth="1"/>
    <col min="4613" max="4613" width="14.88671875" customWidth="1"/>
    <col min="4614" max="4615" width="14.6640625" customWidth="1"/>
    <col min="4616" max="4616" width="14.88671875" customWidth="1"/>
    <col min="4617" max="4617" width="13.6640625" customWidth="1"/>
    <col min="4618" max="4618" width="13.5546875" customWidth="1"/>
    <col min="4619" max="4619" width="14.109375" customWidth="1"/>
    <col min="4620" max="4620" width="15.33203125" customWidth="1"/>
    <col min="4621" max="4621" width="16.33203125" customWidth="1"/>
    <col min="4864" max="4864" width="6.109375" customWidth="1"/>
    <col min="4865" max="4865" width="25.88671875" customWidth="1"/>
    <col min="4866" max="4866" width="20.44140625" customWidth="1"/>
    <col min="4867" max="4867" width="20.33203125" customWidth="1"/>
    <col min="4868" max="4868" width="16.5546875" customWidth="1"/>
    <col min="4869" max="4869" width="14.88671875" customWidth="1"/>
    <col min="4870" max="4871" width="14.6640625" customWidth="1"/>
    <col min="4872" max="4872" width="14.88671875" customWidth="1"/>
    <col min="4873" max="4873" width="13.6640625" customWidth="1"/>
    <col min="4874" max="4874" width="13.5546875" customWidth="1"/>
    <col min="4875" max="4875" width="14.109375" customWidth="1"/>
    <col min="4876" max="4876" width="15.33203125" customWidth="1"/>
    <col min="4877" max="4877" width="16.33203125" customWidth="1"/>
    <col min="5120" max="5120" width="6.109375" customWidth="1"/>
    <col min="5121" max="5121" width="25.88671875" customWidth="1"/>
    <col min="5122" max="5122" width="20.44140625" customWidth="1"/>
    <col min="5123" max="5123" width="20.33203125" customWidth="1"/>
    <col min="5124" max="5124" width="16.5546875" customWidth="1"/>
    <col min="5125" max="5125" width="14.88671875" customWidth="1"/>
    <col min="5126" max="5127" width="14.6640625" customWidth="1"/>
    <col min="5128" max="5128" width="14.88671875" customWidth="1"/>
    <col min="5129" max="5129" width="13.6640625" customWidth="1"/>
    <col min="5130" max="5130" width="13.5546875" customWidth="1"/>
    <col min="5131" max="5131" width="14.109375" customWidth="1"/>
    <col min="5132" max="5132" width="15.33203125" customWidth="1"/>
    <col min="5133" max="5133" width="16.33203125" customWidth="1"/>
    <col min="5376" max="5376" width="6.109375" customWidth="1"/>
    <col min="5377" max="5377" width="25.88671875" customWidth="1"/>
    <col min="5378" max="5378" width="20.44140625" customWidth="1"/>
    <col min="5379" max="5379" width="20.33203125" customWidth="1"/>
    <col min="5380" max="5380" width="16.5546875" customWidth="1"/>
    <col min="5381" max="5381" width="14.88671875" customWidth="1"/>
    <col min="5382" max="5383" width="14.6640625" customWidth="1"/>
    <col min="5384" max="5384" width="14.88671875" customWidth="1"/>
    <col min="5385" max="5385" width="13.6640625" customWidth="1"/>
    <col min="5386" max="5386" width="13.5546875" customWidth="1"/>
    <col min="5387" max="5387" width="14.109375" customWidth="1"/>
    <col min="5388" max="5388" width="15.33203125" customWidth="1"/>
    <col min="5389" max="5389" width="16.33203125" customWidth="1"/>
    <col min="5632" max="5632" width="6.109375" customWidth="1"/>
    <col min="5633" max="5633" width="25.88671875" customWidth="1"/>
    <col min="5634" max="5634" width="20.44140625" customWidth="1"/>
    <col min="5635" max="5635" width="20.33203125" customWidth="1"/>
    <col min="5636" max="5636" width="16.5546875" customWidth="1"/>
    <col min="5637" max="5637" width="14.88671875" customWidth="1"/>
    <col min="5638" max="5639" width="14.6640625" customWidth="1"/>
    <col min="5640" max="5640" width="14.88671875" customWidth="1"/>
    <col min="5641" max="5641" width="13.6640625" customWidth="1"/>
    <col min="5642" max="5642" width="13.5546875" customWidth="1"/>
    <col min="5643" max="5643" width="14.109375" customWidth="1"/>
    <col min="5644" max="5644" width="15.33203125" customWidth="1"/>
    <col min="5645" max="5645" width="16.33203125" customWidth="1"/>
    <col min="5888" max="5888" width="6.109375" customWidth="1"/>
    <col min="5889" max="5889" width="25.88671875" customWidth="1"/>
    <col min="5890" max="5890" width="20.44140625" customWidth="1"/>
    <col min="5891" max="5891" width="20.33203125" customWidth="1"/>
    <col min="5892" max="5892" width="16.5546875" customWidth="1"/>
    <col min="5893" max="5893" width="14.88671875" customWidth="1"/>
    <col min="5894" max="5895" width="14.6640625" customWidth="1"/>
    <col min="5896" max="5896" width="14.88671875" customWidth="1"/>
    <col min="5897" max="5897" width="13.6640625" customWidth="1"/>
    <col min="5898" max="5898" width="13.5546875" customWidth="1"/>
    <col min="5899" max="5899" width="14.109375" customWidth="1"/>
    <col min="5900" max="5900" width="15.33203125" customWidth="1"/>
    <col min="5901" max="5901" width="16.33203125" customWidth="1"/>
    <col min="6144" max="6144" width="6.109375" customWidth="1"/>
    <col min="6145" max="6145" width="25.88671875" customWidth="1"/>
    <col min="6146" max="6146" width="20.44140625" customWidth="1"/>
    <col min="6147" max="6147" width="20.33203125" customWidth="1"/>
    <col min="6148" max="6148" width="16.5546875" customWidth="1"/>
    <col min="6149" max="6149" width="14.88671875" customWidth="1"/>
    <col min="6150" max="6151" width="14.6640625" customWidth="1"/>
    <col min="6152" max="6152" width="14.88671875" customWidth="1"/>
    <col min="6153" max="6153" width="13.6640625" customWidth="1"/>
    <col min="6154" max="6154" width="13.5546875" customWidth="1"/>
    <col min="6155" max="6155" width="14.109375" customWidth="1"/>
    <col min="6156" max="6156" width="15.33203125" customWidth="1"/>
    <col min="6157" max="6157" width="16.33203125" customWidth="1"/>
    <col min="6400" max="6400" width="6.109375" customWidth="1"/>
    <col min="6401" max="6401" width="25.88671875" customWidth="1"/>
    <col min="6402" max="6402" width="20.44140625" customWidth="1"/>
    <col min="6403" max="6403" width="20.33203125" customWidth="1"/>
    <col min="6404" max="6404" width="16.5546875" customWidth="1"/>
    <col min="6405" max="6405" width="14.88671875" customWidth="1"/>
    <col min="6406" max="6407" width="14.6640625" customWidth="1"/>
    <col min="6408" max="6408" width="14.88671875" customWidth="1"/>
    <col min="6409" max="6409" width="13.6640625" customWidth="1"/>
    <col min="6410" max="6410" width="13.5546875" customWidth="1"/>
    <col min="6411" max="6411" width="14.109375" customWidth="1"/>
    <col min="6412" max="6412" width="15.33203125" customWidth="1"/>
    <col min="6413" max="6413" width="16.33203125" customWidth="1"/>
    <col min="6656" max="6656" width="6.109375" customWidth="1"/>
    <col min="6657" max="6657" width="25.88671875" customWidth="1"/>
    <col min="6658" max="6658" width="20.44140625" customWidth="1"/>
    <col min="6659" max="6659" width="20.33203125" customWidth="1"/>
    <col min="6660" max="6660" width="16.5546875" customWidth="1"/>
    <col min="6661" max="6661" width="14.88671875" customWidth="1"/>
    <col min="6662" max="6663" width="14.6640625" customWidth="1"/>
    <col min="6664" max="6664" width="14.88671875" customWidth="1"/>
    <col min="6665" max="6665" width="13.6640625" customWidth="1"/>
    <col min="6666" max="6666" width="13.5546875" customWidth="1"/>
    <col min="6667" max="6667" width="14.109375" customWidth="1"/>
    <col min="6668" max="6668" width="15.33203125" customWidth="1"/>
    <col min="6669" max="6669" width="16.33203125" customWidth="1"/>
    <col min="6912" max="6912" width="6.109375" customWidth="1"/>
    <col min="6913" max="6913" width="25.88671875" customWidth="1"/>
    <col min="6914" max="6914" width="20.44140625" customWidth="1"/>
    <col min="6915" max="6915" width="20.33203125" customWidth="1"/>
    <col min="6916" max="6916" width="16.5546875" customWidth="1"/>
    <col min="6917" max="6917" width="14.88671875" customWidth="1"/>
    <col min="6918" max="6919" width="14.6640625" customWidth="1"/>
    <col min="6920" max="6920" width="14.88671875" customWidth="1"/>
    <col min="6921" max="6921" width="13.6640625" customWidth="1"/>
    <col min="6922" max="6922" width="13.5546875" customWidth="1"/>
    <col min="6923" max="6923" width="14.109375" customWidth="1"/>
    <col min="6924" max="6924" width="15.33203125" customWidth="1"/>
    <col min="6925" max="6925" width="16.33203125" customWidth="1"/>
    <col min="7168" max="7168" width="6.109375" customWidth="1"/>
    <col min="7169" max="7169" width="25.88671875" customWidth="1"/>
    <col min="7170" max="7170" width="20.44140625" customWidth="1"/>
    <col min="7171" max="7171" width="20.33203125" customWidth="1"/>
    <col min="7172" max="7172" width="16.5546875" customWidth="1"/>
    <col min="7173" max="7173" width="14.88671875" customWidth="1"/>
    <col min="7174" max="7175" width="14.6640625" customWidth="1"/>
    <col min="7176" max="7176" width="14.88671875" customWidth="1"/>
    <col min="7177" max="7177" width="13.6640625" customWidth="1"/>
    <col min="7178" max="7178" width="13.5546875" customWidth="1"/>
    <col min="7179" max="7179" width="14.109375" customWidth="1"/>
    <col min="7180" max="7180" width="15.33203125" customWidth="1"/>
    <col min="7181" max="7181" width="16.33203125" customWidth="1"/>
    <col min="7424" max="7424" width="6.109375" customWidth="1"/>
    <col min="7425" max="7425" width="25.88671875" customWidth="1"/>
    <col min="7426" max="7426" width="20.44140625" customWidth="1"/>
    <col min="7427" max="7427" width="20.33203125" customWidth="1"/>
    <col min="7428" max="7428" width="16.5546875" customWidth="1"/>
    <col min="7429" max="7429" width="14.88671875" customWidth="1"/>
    <col min="7430" max="7431" width="14.6640625" customWidth="1"/>
    <col min="7432" max="7432" width="14.88671875" customWidth="1"/>
    <col min="7433" max="7433" width="13.6640625" customWidth="1"/>
    <col min="7434" max="7434" width="13.5546875" customWidth="1"/>
    <col min="7435" max="7435" width="14.109375" customWidth="1"/>
    <col min="7436" max="7436" width="15.33203125" customWidth="1"/>
    <col min="7437" max="7437" width="16.33203125" customWidth="1"/>
    <col min="7680" max="7680" width="6.109375" customWidth="1"/>
    <col min="7681" max="7681" width="25.88671875" customWidth="1"/>
    <col min="7682" max="7682" width="20.44140625" customWidth="1"/>
    <col min="7683" max="7683" width="20.33203125" customWidth="1"/>
    <col min="7684" max="7684" width="16.5546875" customWidth="1"/>
    <col min="7685" max="7685" width="14.88671875" customWidth="1"/>
    <col min="7686" max="7687" width="14.6640625" customWidth="1"/>
    <col min="7688" max="7688" width="14.88671875" customWidth="1"/>
    <col min="7689" max="7689" width="13.6640625" customWidth="1"/>
    <col min="7690" max="7690" width="13.5546875" customWidth="1"/>
    <col min="7691" max="7691" width="14.109375" customWidth="1"/>
    <col min="7692" max="7692" width="15.33203125" customWidth="1"/>
    <col min="7693" max="7693" width="16.33203125" customWidth="1"/>
    <col min="7936" max="7936" width="6.109375" customWidth="1"/>
    <col min="7937" max="7937" width="25.88671875" customWidth="1"/>
    <col min="7938" max="7938" width="20.44140625" customWidth="1"/>
    <col min="7939" max="7939" width="20.33203125" customWidth="1"/>
    <col min="7940" max="7940" width="16.5546875" customWidth="1"/>
    <col min="7941" max="7941" width="14.88671875" customWidth="1"/>
    <col min="7942" max="7943" width="14.6640625" customWidth="1"/>
    <col min="7944" max="7944" width="14.88671875" customWidth="1"/>
    <col min="7945" max="7945" width="13.6640625" customWidth="1"/>
    <col min="7946" max="7946" width="13.5546875" customWidth="1"/>
    <col min="7947" max="7947" width="14.109375" customWidth="1"/>
    <col min="7948" max="7948" width="15.33203125" customWidth="1"/>
    <col min="7949" max="7949" width="16.33203125" customWidth="1"/>
    <col min="8192" max="8192" width="6.109375" customWidth="1"/>
    <col min="8193" max="8193" width="25.88671875" customWidth="1"/>
    <col min="8194" max="8194" width="20.44140625" customWidth="1"/>
    <col min="8195" max="8195" width="20.33203125" customWidth="1"/>
    <col min="8196" max="8196" width="16.5546875" customWidth="1"/>
    <col min="8197" max="8197" width="14.88671875" customWidth="1"/>
    <col min="8198" max="8199" width="14.6640625" customWidth="1"/>
    <col min="8200" max="8200" width="14.88671875" customWidth="1"/>
    <col min="8201" max="8201" width="13.6640625" customWidth="1"/>
    <col min="8202" max="8202" width="13.5546875" customWidth="1"/>
    <col min="8203" max="8203" width="14.109375" customWidth="1"/>
    <col min="8204" max="8204" width="15.33203125" customWidth="1"/>
    <col min="8205" max="8205" width="16.33203125" customWidth="1"/>
    <col min="8448" max="8448" width="6.109375" customWidth="1"/>
    <col min="8449" max="8449" width="25.88671875" customWidth="1"/>
    <col min="8450" max="8450" width="20.44140625" customWidth="1"/>
    <col min="8451" max="8451" width="20.33203125" customWidth="1"/>
    <col min="8452" max="8452" width="16.5546875" customWidth="1"/>
    <col min="8453" max="8453" width="14.88671875" customWidth="1"/>
    <col min="8454" max="8455" width="14.6640625" customWidth="1"/>
    <col min="8456" max="8456" width="14.88671875" customWidth="1"/>
    <col min="8457" max="8457" width="13.6640625" customWidth="1"/>
    <col min="8458" max="8458" width="13.5546875" customWidth="1"/>
    <col min="8459" max="8459" width="14.109375" customWidth="1"/>
    <col min="8460" max="8460" width="15.33203125" customWidth="1"/>
    <col min="8461" max="8461" width="16.33203125" customWidth="1"/>
    <col min="8704" max="8704" width="6.109375" customWidth="1"/>
    <col min="8705" max="8705" width="25.88671875" customWidth="1"/>
    <col min="8706" max="8706" width="20.44140625" customWidth="1"/>
    <col min="8707" max="8707" width="20.33203125" customWidth="1"/>
    <col min="8708" max="8708" width="16.5546875" customWidth="1"/>
    <col min="8709" max="8709" width="14.88671875" customWidth="1"/>
    <col min="8710" max="8711" width="14.6640625" customWidth="1"/>
    <col min="8712" max="8712" width="14.88671875" customWidth="1"/>
    <col min="8713" max="8713" width="13.6640625" customWidth="1"/>
    <col min="8714" max="8714" width="13.5546875" customWidth="1"/>
    <col min="8715" max="8715" width="14.109375" customWidth="1"/>
    <col min="8716" max="8716" width="15.33203125" customWidth="1"/>
    <col min="8717" max="8717" width="16.33203125" customWidth="1"/>
    <col min="8960" max="8960" width="6.109375" customWidth="1"/>
    <col min="8961" max="8961" width="25.88671875" customWidth="1"/>
    <col min="8962" max="8962" width="20.44140625" customWidth="1"/>
    <col min="8963" max="8963" width="20.33203125" customWidth="1"/>
    <col min="8964" max="8964" width="16.5546875" customWidth="1"/>
    <col min="8965" max="8965" width="14.88671875" customWidth="1"/>
    <col min="8966" max="8967" width="14.6640625" customWidth="1"/>
    <col min="8968" max="8968" width="14.88671875" customWidth="1"/>
    <col min="8969" max="8969" width="13.6640625" customWidth="1"/>
    <col min="8970" max="8970" width="13.5546875" customWidth="1"/>
    <col min="8971" max="8971" width="14.109375" customWidth="1"/>
    <col min="8972" max="8972" width="15.33203125" customWidth="1"/>
    <col min="8973" max="8973" width="16.33203125" customWidth="1"/>
    <col min="9216" max="9216" width="6.109375" customWidth="1"/>
    <col min="9217" max="9217" width="25.88671875" customWidth="1"/>
    <col min="9218" max="9218" width="20.44140625" customWidth="1"/>
    <col min="9219" max="9219" width="20.33203125" customWidth="1"/>
    <col min="9220" max="9220" width="16.5546875" customWidth="1"/>
    <col min="9221" max="9221" width="14.88671875" customWidth="1"/>
    <col min="9222" max="9223" width="14.6640625" customWidth="1"/>
    <col min="9224" max="9224" width="14.88671875" customWidth="1"/>
    <col min="9225" max="9225" width="13.6640625" customWidth="1"/>
    <col min="9226" max="9226" width="13.5546875" customWidth="1"/>
    <col min="9227" max="9227" width="14.109375" customWidth="1"/>
    <col min="9228" max="9228" width="15.33203125" customWidth="1"/>
    <col min="9229" max="9229" width="16.33203125" customWidth="1"/>
    <col min="9472" max="9472" width="6.109375" customWidth="1"/>
    <col min="9473" max="9473" width="25.88671875" customWidth="1"/>
    <col min="9474" max="9474" width="20.44140625" customWidth="1"/>
    <col min="9475" max="9475" width="20.33203125" customWidth="1"/>
    <col min="9476" max="9476" width="16.5546875" customWidth="1"/>
    <col min="9477" max="9477" width="14.88671875" customWidth="1"/>
    <col min="9478" max="9479" width="14.6640625" customWidth="1"/>
    <col min="9480" max="9480" width="14.88671875" customWidth="1"/>
    <col min="9481" max="9481" width="13.6640625" customWidth="1"/>
    <col min="9482" max="9482" width="13.5546875" customWidth="1"/>
    <col min="9483" max="9483" width="14.109375" customWidth="1"/>
    <col min="9484" max="9484" width="15.33203125" customWidth="1"/>
    <col min="9485" max="9485" width="16.33203125" customWidth="1"/>
    <col min="9728" max="9728" width="6.109375" customWidth="1"/>
    <col min="9729" max="9729" width="25.88671875" customWidth="1"/>
    <col min="9730" max="9730" width="20.44140625" customWidth="1"/>
    <col min="9731" max="9731" width="20.33203125" customWidth="1"/>
    <col min="9732" max="9732" width="16.5546875" customWidth="1"/>
    <col min="9733" max="9733" width="14.88671875" customWidth="1"/>
    <col min="9734" max="9735" width="14.6640625" customWidth="1"/>
    <col min="9736" max="9736" width="14.88671875" customWidth="1"/>
    <col min="9737" max="9737" width="13.6640625" customWidth="1"/>
    <col min="9738" max="9738" width="13.5546875" customWidth="1"/>
    <col min="9739" max="9739" width="14.109375" customWidth="1"/>
    <col min="9740" max="9740" width="15.33203125" customWidth="1"/>
    <col min="9741" max="9741" width="16.33203125" customWidth="1"/>
    <col min="9984" max="9984" width="6.109375" customWidth="1"/>
    <col min="9985" max="9985" width="25.88671875" customWidth="1"/>
    <col min="9986" max="9986" width="20.44140625" customWidth="1"/>
    <col min="9987" max="9987" width="20.33203125" customWidth="1"/>
    <col min="9988" max="9988" width="16.5546875" customWidth="1"/>
    <col min="9989" max="9989" width="14.88671875" customWidth="1"/>
    <col min="9990" max="9991" width="14.6640625" customWidth="1"/>
    <col min="9992" max="9992" width="14.88671875" customWidth="1"/>
    <col min="9993" max="9993" width="13.6640625" customWidth="1"/>
    <col min="9994" max="9994" width="13.5546875" customWidth="1"/>
    <col min="9995" max="9995" width="14.109375" customWidth="1"/>
    <col min="9996" max="9996" width="15.33203125" customWidth="1"/>
    <col min="9997" max="9997" width="16.33203125" customWidth="1"/>
    <col min="10240" max="10240" width="6.109375" customWidth="1"/>
    <col min="10241" max="10241" width="25.88671875" customWidth="1"/>
    <col min="10242" max="10242" width="20.44140625" customWidth="1"/>
    <col min="10243" max="10243" width="20.33203125" customWidth="1"/>
    <col min="10244" max="10244" width="16.5546875" customWidth="1"/>
    <col min="10245" max="10245" width="14.88671875" customWidth="1"/>
    <col min="10246" max="10247" width="14.6640625" customWidth="1"/>
    <col min="10248" max="10248" width="14.88671875" customWidth="1"/>
    <col min="10249" max="10249" width="13.6640625" customWidth="1"/>
    <col min="10250" max="10250" width="13.5546875" customWidth="1"/>
    <col min="10251" max="10251" width="14.109375" customWidth="1"/>
    <col min="10252" max="10252" width="15.33203125" customWidth="1"/>
    <col min="10253" max="10253" width="16.33203125" customWidth="1"/>
    <col min="10496" max="10496" width="6.109375" customWidth="1"/>
    <col min="10497" max="10497" width="25.88671875" customWidth="1"/>
    <col min="10498" max="10498" width="20.44140625" customWidth="1"/>
    <col min="10499" max="10499" width="20.33203125" customWidth="1"/>
    <col min="10500" max="10500" width="16.5546875" customWidth="1"/>
    <col min="10501" max="10501" width="14.88671875" customWidth="1"/>
    <col min="10502" max="10503" width="14.6640625" customWidth="1"/>
    <col min="10504" max="10504" width="14.88671875" customWidth="1"/>
    <col min="10505" max="10505" width="13.6640625" customWidth="1"/>
    <col min="10506" max="10506" width="13.5546875" customWidth="1"/>
    <col min="10507" max="10507" width="14.109375" customWidth="1"/>
    <col min="10508" max="10508" width="15.33203125" customWidth="1"/>
    <col min="10509" max="10509" width="16.33203125" customWidth="1"/>
    <col min="10752" max="10752" width="6.109375" customWidth="1"/>
    <col min="10753" max="10753" width="25.88671875" customWidth="1"/>
    <col min="10754" max="10754" width="20.44140625" customWidth="1"/>
    <col min="10755" max="10755" width="20.33203125" customWidth="1"/>
    <col min="10756" max="10756" width="16.5546875" customWidth="1"/>
    <col min="10757" max="10757" width="14.88671875" customWidth="1"/>
    <col min="10758" max="10759" width="14.6640625" customWidth="1"/>
    <col min="10760" max="10760" width="14.88671875" customWidth="1"/>
    <col min="10761" max="10761" width="13.6640625" customWidth="1"/>
    <col min="10762" max="10762" width="13.5546875" customWidth="1"/>
    <col min="10763" max="10763" width="14.109375" customWidth="1"/>
    <col min="10764" max="10764" width="15.33203125" customWidth="1"/>
    <col min="10765" max="10765" width="16.33203125" customWidth="1"/>
    <col min="11008" max="11008" width="6.109375" customWidth="1"/>
    <col min="11009" max="11009" width="25.88671875" customWidth="1"/>
    <col min="11010" max="11010" width="20.44140625" customWidth="1"/>
    <col min="11011" max="11011" width="20.33203125" customWidth="1"/>
    <col min="11012" max="11012" width="16.5546875" customWidth="1"/>
    <col min="11013" max="11013" width="14.88671875" customWidth="1"/>
    <col min="11014" max="11015" width="14.6640625" customWidth="1"/>
    <col min="11016" max="11016" width="14.88671875" customWidth="1"/>
    <col min="11017" max="11017" width="13.6640625" customWidth="1"/>
    <col min="11018" max="11018" width="13.5546875" customWidth="1"/>
    <col min="11019" max="11019" width="14.109375" customWidth="1"/>
    <col min="11020" max="11020" width="15.33203125" customWidth="1"/>
    <col min="11021" max="11021" width="16.33203125" customWidth="1"/>
    <col min="11264" max="11264" width="6.109375" customWidth="1"/>
    <col min="11265" max="11265" width="25.88671875" customWidth="1"/>
    <col min="11266" max="11266" width="20.44140625" customWidth="1"/>
    <col min="11267" max="11267" width="20.33203125" customWidth="1"/>
    <col min="11268" max="11268" width="16.5546875" customWidth="1"/>
    <col min="11269" max="11269" width="14.88671875" customWidth="1"/>
    <col min="11270" max="11271" width="14.6640625" customWidth="1"/>
    <col min="11272" max="11272" width="14.88671875" customWidth="1"/>
    <col min="11273" max="11273" width="13.6640625" customWidth="1"/>
    <col min="11274" max="11274" width="13.5546875" customWidth="1"/>
    <col min="11275" max="11275" width="14.109375" customWidth="1"/>
    <col min="11276" max="11276" width="15.33203125" customWidth="1"/>
    <col min="11277" max="11277" width="16.33203125" customWidth="1"/>
    <col min="11520" max="11520" width="6.109375" customWidth="1"/>
    <col min="11521" max="11521" width="25.88671875" customWidth="1"/>
    <col min="11522" max="11522" width="20.44140625" customWidth="1"/>
    <col min="11523" max="11523" width="20.33203125" customWidth="1"/>
    <col min="11524" max="11524" width="16.5546875" customWidth="1"/>
    <col min="11525" max="11525" width="14.88671875" customWidth="1"/>
    <col min="11526" max="11527" width="14.6640625" customWidth="1"/>
    <col min="11528" max="11528" width="14.88671875" customWidth="1"/>
    <col min="11529" max="11529" width="13.6640625" customWidth="1"/>
    <col min="11530" max="11530" width="13.5546875" customWidth="1"/>
    <col min="11531" max="11531" width="14.109375" customWidth="1"/>
    <col min="11532" max="11532" width="15.33203125" customWidth="1"/>
    <col min="11533" max="11533" width="16.33203125" customWidth="1"/>
    <col min="11776" max="11776" width="6.109375" customWidth="1"/>
    <col min="11777" max="11777" width="25.88671875" customWidth="1"/>
    <col min="11778" max="11778" width="20.44140625" customWidth="1"/>
    <col min="11779" max="11779" width="20.33203125" customWidth="1"/>
    <col min="11780" max="11780" width="16.5546875" customWidth="1"/>
    <col min="11781" max="11781" width="14.88671875" customWidth="1"/>
    <col min="11782" max="11783" width="14.6640625" customWidth="1"/>
    <col min="11784" max="11784" width="14.88671875" customWidth="1"/>
    <col min="11785" max="11785" width="13.6640625" customWidth="1"/>
    <col min="11786" max="11786" width="13.5546875" customWidth="1"/>
    <col min="11787" max="11787" width="14.109375" customWidth="1"/>
    <col min="11788" max="11788" width="15.33203125" customWidth="1"/>
    <col min="11789" max="11789" width="16.33203125" customWidth="1"/>
    <col min="12032" max="12032" width="6.109375" customWidth="1"/>
    <col min="12033" max="12033" width="25.88671875" customWidth="1"/>
    <col min="12034" max="12034" width="20.44140625" customWidth="1"/>
    <col min="12035" max="12035" width="20.33203125" customWidth="1"/>
    <col min="12036" max="12036" width="16.5546875" customWidth="1"/>
    <col min="12037" max="12037" width="14.88671875" customWidth="1"/>
    <col min="12038" max="12039" width="14.6640625" customWidth="1"/>
    <col min="12040" max="12040" width="14.88671875" customWidth="1"/>
    <col min="12041" max="12041" width="13.6640625" customWidth="1"/>
    <col min="12042" max="12042" width="13.5546875" customWidth="1"/>
    <col min="12043" max="12043" width="14.109375" customWidth="1"/>
    <col min="12044" max="12044" width="15.33203125" customWidth="1"/>
    <col min="12045" max="12045" width="16.33203125" customWidth="1"/>
    <col min="12288" max="12288" width="6.109375" customWidth="1"/>
    <col min="12289" max="12289" width="25.88671875" customWidth="1"/>
    <col min="12290" max="12290" width="20.44140625" customWidth="1"/>
    <col min="12291" max="12291" width="20.33203125" customWidth="1"/>
    <col min="12292" max="12292" width="16.5546875" customWidth="1"/>
    <col min="12293" max="12293" width="14.88671875" customWidth="1"/>
    <col min="12294" max="12295" width="14.6640625" customWidth="1"/>
    <col min="12296" max="12296" width="14.88671875" customWidth="1"/>
    <col min="12297" max="12297" width="13.6640625" customWidth="1"/>
    <col min="12298" max="12298" width="13.5546875" customWidth="1"/>
    <col min="12299" max="12299" width="14.109375" customWidth="1"/>
    <col min="12300" max="12300" width="15.33203125" customWidth="1"/>
    <col min="12301" max="12301" width="16.33203125" customWidth="1"/>
    <col min="12544" max="12544" width="6.109375" customWidth="1"/>
    <col min="12545" max="12545" width="25.88671875" customWidth="1"/>
    <col min="12546" max="12546" width="20.44140625" customWidth="1"/>
    <col min="12547" max="12547" width="20.33203125" customWidth="1"/>
    <col min="12548" max="12548" width="16.5546875" customWidth="1"/>
    <col min="12549" max="12549" width="14.88671875" customWidth="1"/>
    <col min="12550" max="12551" width="14.6640625" customWidth="1"/>
    <col min="12552" max="12552" width="14.88671875" customWidth="1"/>
    <col min="12553" max="12553" width="13.6640625" customWidth="1"/>
    <col min="12554" max="12554" width="13.5546875" customWidth="1"/>
    <col min="12555" max="12555" width="14.109375" customWidth="1"/>
    <col min="12556" max="12556" width="15.33203125" customWidth="1"/>
    <col min="12557" max="12557" width="16.33203125" customWidth="1"/>
    <col min="12800" max="12800" width="6.109375" customWidth="1"/>
    <col min="12801" max="12801" width="25.88671875" customWidth="1"/>
    <col min="12802" max="12802" width="20.44140625" customWidth="1"/>
    <col min="12803" max="12803" width="20.33203125" customWidth="1"/>
    <col min="12804" max="12804" width="16.5546875" customWidth="1"/>
    <col min="12805" max="12805" width="14.88671875" customWidth="1"/>
    <col min="12806" max="12807" width="14.6640625" customWidth="1"/>
    <col min="12808" max="12808" width="14.88671875" customWidth="1"/>
    <col min="12809" max="12809" width="13.6640625" customWidth="1"/>
    <col min="12810" max="12810" width="13.5546875" customWidth="1"/>
    <col min="12811" max="12811" width="14.109375" customWidth="1"/>
    <col min="12812" max="12812" width="15.33203125" customWidth="1"/>
    <col min="12813" max="12813" width="16.33203125" customWidth="1"/>
    <col min="13056" max="13056" width="6.109375" customWidth="1"/>
    <col min="13057" max="13057" width="25.88671875" customWidth="1"/>
    <col min="13058" max="13058" width="20.44140625" customWidth="1"/>
    <col min="13059" max="13059" width="20.33203125" customWidth="1"/>
    <col min="13060" max="13060" width="16.5546875" customWidth="1"/>
    <col min="13061" max="13061" width="14.88671875" customWidth="1"/>
    <col min="13062" max="13063" width="14.6640625" customWidth="1"/>
    <col min="13064" max="13064" width="14.88671875" customWidth="1"/>
    <col min="13065" max="13065" width="13.6640625" customWidth="1"/>
    <col min="13066" max="13066" width="13.5546875" customWidth="1"/>
    <col min="13067" max="13067" width="14.109375" customWidth="1"/>
    <col min="13068" max="13068" width="15.33203125" customWidth="1"/>
    <col min="13069" max="13069" width="16.33203125" customWidth="1"/>
    <col min="13312" max="13312" width="6.109375" customWidth="1"/>
    <col min="13313" max="13313" width="25.88671875" customWidth="1"/>
    <col min="13314" max="13314" width="20.44140625" customWidth="1"/>
    <col min="13315" max="13315" width="20.33203125" customWidth="1"/>
    <col min="13316" max="13316" width="16.5546875" customWidth="1"/>
    <col min="13317" max="13317" width="14.88671875" customWidth="1"/>
    <col min="13318" max="13319" width="14.6640625" customWidth="1"/>
    <col min="13320" max="13320" width="14.88671875" customWidth="1"/>
    <col min="13321" max="13321" width="13.6640625" customWidth="1"/>
    <col min="13322" max="13322" width="13.5546875" customWidth="1"/>
    <col min="13323" max="13323" width="14.109375" customWidth="1"/>
    <col min="13324" max="13324" width="15.33203125" customWidth="1"/>
    <col min="13325" max="13325" width="16.33203125" customWidth="1"/>
    <col min="13568" max="13568" width="6.109375" customWidth="1"/>
    <col min="13569" max="13569" width="25.88671875" customWidth="1"/>
    <col min="13570" max="13570" width="20.44140625" customWidth="1"/>
    <col min="13571" max="13571" width="20.33203125" customWidth="1"/>
    <col min="13572" max="13572" width="16.5546875" customWidth="1"/>
    <col min="13573" max="13573" width="14.88671875" customWidth="1"/>
    <col min="13574" max="13575" width="14.6640625" customWidth="1"/>
    <col min="13576" max="13576" width="14.88671875" customWidth="1"/>
    <col min="13577" max="13577" width="13.6640625" customWidth="1"/>
    <col min="13578" max="13578" width="13.5546875" customWidth="1"/>
    <col min="13579" max="13579" width="14.109375" customWidth="1"/>
    <col min="13580" max="13580" width="15.33203125" customWidth="1"/>
    <col min="13581" max="13581" width="16.33203125" customWidth="1"/>
    <col min="13824" max="13824" width="6.109375" customWidth="1"/>
    <col min="13825" max="13825" width="25.88671875" customWidth="1"/>
    <col min="13826" max="13826" width="20.44140625" customWidth="1"/>
    <col min="13827" max="13827" width="20.33203125" customWidth="1"/>
    <col min="13828" max="13828" width="16.5546875" customWidth="1"/>
    <col min="13829" max="13829" width="14.88671875" customWidth="1"/>
    <col min="13830" max="13831" width="14.6640625" customWidth="1"/>
    <col min="13832" max="13832" width="14.88671875" customWidth="1"/>
    <col min="13833" max="13833" width="13.6640625" customWidth="1"/>
    <col min="13834" max="13834" width="13.5546875" customWidth="1"/>
    <col min="13835" max="13835" width="14.109375" customWidth="1"/>
    <col min="13836" max="13836" width="15.33203125" customWidth="1"/>
    <col min="13837" max="13837" width="16.33203125" customWidth="1"/>
    <col min="14080" max="14080" width="6.109375" customWidth="1"/>
    <col min="14081" max="14081" width="25.88671875" customWidth="1"/>
    <col min="14082" max="14082" width="20.44140625" customWidth="1"/>
    <col min="14083" max="14083" width="20.33203125" customWidth="1"/>
    <col min="14084" max="14084" width="16.5546875" customWidth="1"/>
    <col min="14085" max="14085" width="14.88671875" customWidth="1"/>
    <col min="14086" max="14087" width="14.6640625" customWidth="1"/>
    <col min="14088" max="14088" width="14.88671875" customWidth="1"/>
    <col min="14089" max="14089" width="13.6640625" customWidth="1"/>
    <col min="14090" max="14090" width="13.5546875" customWidth="1"/>
    <col min="14091" max="14091" width="14.109375" customWidth="1"/>
    <col min="14092" max="14092" width="15.33203125" customWidth="1"/>
    <col min="14093" max="14093" width="16.33203125" customWidth="1"/>
    <col min="14336" max="14336" width="6.109375" customWidth="1"/>
    <col min="14337" max="14337" width="25.88671875" customWidth="1"/>
    <col min="14338" max="14338" width="20.44140625" customWidth="1"/>
    <col min="14339" max="14339" width="20.33203125" customWidth="1"/>
    <col min="14340" max="14340" width="16.5546875" customWidth="1"/>
    <col min="14341" max="14341" width="14.88671875" customWidth="1"/>
    <col min="14342" max="14343" width="14.6640625" customWidth="1"/>
    <col min="14344" max="14344" width="14.88671875" customWidth="1"/>
    <col min="14345" max="14345" width="13.6640625" customWidth="1"/>
    <col min="14346" max="14346" width="13.5546875" customWidth="1"/>
    <col min="14347" max="14347" width="14.109375" customWidth="1"/>
    <col min="14348" max="14348" width="15.33203125" customWidth="1"/>
    <col min="14349" max="14349" width="16.33203125" customWidth="1"/>
    <col min="14592" max="14592" width="6.109375" customWidth="1"/>
    <col min="14593" max="14593" width="25.88671875" customWidth="1"/>
    <col min="14594" max="14594" width="20.44140625" customWidth="1"/>
    <col min="14595" max="14595" width="20.33203125" customWidth="1"/>
    <col min="14596" max="14596" width="16.5546875" customWidth="1"/>
    <col min="14597" max="14597" width="14.88671875" customWidth="1"/>
    <col min="14598" max="14599" width="14.6640625" customWidth="1"/>
    <col min="14600" max="14600" width="14.88671875" customWidth="1"/>
    <col min="14601" max="14601" width="13.6640625" customWidth="1"/>
    <col min="14602" max="14602" width="13.5546875" customWidth="1"/>
    <col min="14603" max="14603" width="14.109375" customWidth="1"/>
    <col min="14604" max="14604" width="15.33203125" customWidth="1"/>
    <col min="14605" max="14605" width="16.33203125" customWidth="1"/>
    <col min="14848" max="14848" width="6.109375" customWidth="1"/>
    <col min="14849" max="14849" width="25.88671875" customWidth="1"/>
    <col min="14850" max="14850" width="20.44140625" customWidth="1"/>
    <col min="14851" max="14851" width="20.33203125" customWidth="1"/>
    <col min="14852" max="14852" width="16.5546875" customWidth="1"/>
    <col min="14853" max="14853" width="14.88671875" customWidth="1"/>
    <col min="14854" max="14855" width="14.6640625" customWidth="1"/>
    <col min="14856" max="14856" width="14.88671875" customWidth="1"/>
    <col min="14857" max="14857" width="13.6640625" customWidth="1"/>
    <col min="14858" max="14858" width="13.5546875" customWidth="1"/>
    <col min="14859" max="14859" width="14.109375" customWidth="1"/>
    <col min="14860" max="14860" width="15.33203125" customWidth="1"/>
    <col min="14861" max="14861" width="16.33203125" customWidth="1"/>
    <col min="15104" max="15104" width="6.109375" customWidth="1"/>
    <col min="15105" max="15105" width="25.88671875" customWidth="1"/>
    <col min="15106" max="15106" width="20.44140625" customWidth="1"/>
    <col min="15107" max="15107" width="20.33203125" customWidth="1"/>
    <col min="15108" max="15108" width="16.5546875" customWidth="1"/>
    <col min="15109" max="15109" width="14.88671875" customWidth="1"/>
    <col min="15110" max="15111" width="14.6640625" customWidth="1"/>
    <col min="15112" max="15112" width="14.88671875" customWidth="1"/>
    <col min="15113" max="15113" width="13.6640625" customWidth="1"/>
    <col min="15114" max="15114" width="13.5546875" customWidth="1"/>
    <col min="15115" max="15115" width="14.109375" customWidth="1"/>
    <col min="15116" max="15116" width="15.33203125" customWidth="1"/>
    <col min="15117" max="15117" width="16.33203125" customWidth="1"/>
    <col min="15360" max="15360" width="6.109375" customWidth="1"/>
    <col min="15361" max="15361" width="25.88671875" customWidth="1"/>
    <col min="15362" max="15362" width="20.44140625" customWidth="1"/>
    <col min="15363" max="15363" width="20.33203125" customWidth="1"/>
    <col min="15364" max="15364" width="16.5546875" customWidth="1"/>
    <col min="15365" max="15365" width="14.88671875" customWidth="1"/>
    <col min="15366" max="15367" width="14.6640625" customWidth="1"/>
    <col min="15368" max="15368" width="14.88671875" customWidth="1"/>
    <col min="15369" max="15369" width="13.6640625" customWidth="1"/>
    <col min="15370" max="15370" width="13.5546875" customWidth="1"/>
    <col min="15371" max="15371" width="14.109375" customWidth="1"/>
    <col min="15372" max="15372" width="15.33203125" customWidth="1"/>
    <col min="15373" max="15373" width="16.33203125" customWidth="1"/>
    <col min="15616" max="15616" width="6.109375" customWidth="1"/>
    <col min="15617" max="15617" width="25.88671875" customWidth="1"/>
    <col min="15618" max="15618" width="20.44140625" customWidth="1"/>
    <col min="15619" max="15619" width="20.33203125" customWidth="1"/>
    <col min="15620" max="15620" width="16.5546875" customWidth="1"/>
    <col min="15621" max="15621" width="14.88671875" customWidth="1"/>
    <col min="15622" max="15623" width="14.6640625" customWidth="1"/>
    <col min="15624" max="15624" width="14.88671875" customWidth="1"/>
    <col min="15625" max="15625" width="13.6640625" customWidth="1"/>
    <col min="15626" max="15626" width="13.5546875" customWidth="1"/>
    <col min="15627" max="15627" width="14.109375" customWidth="1"/>
    <col min="15628" max="15628" width="15.33203125" customWidth="1"/>
    <col min="15629" max="15629" width="16.33203125" customWidth="1"/>
    <col min="15872" max="15872" width="6.109375" customWidth="1"/>
    <col min="15873" max="15873" width="25.88671875" customWidth="1"/>
    <col min="15874" max="15874" width="20.44140625" customWidth="1"/>
    <col min="15875" max="15875" width="20.33203125" customWidth="1"/>
    <col min="15876" max="15876" width="16.5546875" customWidth="1"/>
    <col min="15877" max="15877" width="14.88671875" customWidth="1"/>
    <col min="15878" max="15879" width="14.6640625" customWidth="1"/>
    <col min="15880" max="15880" width="14.88671875" customWidth="1"/>
    <col min="15881" max="15881" width="13.6640625" customWidth="1"/>
    <col min="15882" max="15882" width="13.5546875" customWidth="1"/>
    <col min="15883" max="15883" width="14.109375" customWidth="1"/>
    <col min="15884" max="15884" width="15.33203125" customWidth="1"/>
    <col min="15885" max="15885" width="16.33203125" customWidth="1"/>
    <col min="16128" max="16128" width="6.109375" customWidth="1"/>
    <col min="16129" max="16129" width="25.88671875" customWidth="1"/>
    <col min="16130" max="16130" width="20.44140625" customWidth="1"/>
    <col min="16131" max="16131" width="20.33203125" customWidth="1"/>
    <col min="16132" max="16132" width="16.5546875" customWidth="1"/>
    <col min="16133" max="16133" width="14.88671875" customWidth="1"/>
    <col min="16134" max="16135" width="14.6640625" customWidth="1"/>
    <col min="16136" max="16136" width="14.88671875" customWidth="1"/>
    <col min="16137" max="16137" width="13.6640625" customWidth="1"/>
    <col min="16138" max="16138" width="13.5546875" customWidth="1"/>
    <col min="16139" max="16139" width="14.109375" customWidth="1"/>
    <col min="16140" max="16140" width="15.33203125" customWidth="1"/>
    <col min="16141" max="16141" width="16.33203125" customWidth="1"/>
  </cols>
  <sheetData>
    <row r="2" spans="1:14" s="42" customFormat="1" ht="18" x14ac:dyDescent="0.35">
      <c r="B2" s="1" t="s">
        <v>121</v>
      </c>
      <c r="E2" s="269"/>
    </row>
    <row r="3" spans="1:14" ht="18" x14ac:dyDescent="0.35">
      <c r="B3" s="1" t="s">
        <v>754</v>
      </c>
    </row>
    <row r="5" spans="1:14" ht="15" thickBot="1" x14ac:dyDescent="0.35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8"/>
      <c r="M5" s="46"/>
    </row>
    <row r="6" spans="1:14" x14ac:dyDescent="0.3">
      <c r="A6" s="47"/>
      <c r="B6" s="790" t="s">
        <v>122</v>
      </c>
      <c r="C6" s="365" t="s">
        <v>2</v>
      </c>
      <c r="D6" s="520"/>
      <c r="E6" s="366" t="s">
        <v>828</v>
      </c>
      <c r="F6" s="521" t="s">
        <v>3</v>
      </c>
      <c r="G6" s="521" t="s">
        <v>4</v>
      </c>
      <c r="H6" s="521" t="s">
        <v>5</v>
      </c>
      <c r="I6" s="522" t="s">
        <v>6</v>
      </c>
      <c r="J6" s="522" t="s">
        <v>7</v>
      </c>
      <c r="K6" s="522" t="s">
        <v>8</v>
      </c>
      <c r="L6" s="522" t="s">
        <v>9</v>
      </c>
      <c r="M6" s="743"/>
    </row>
    <row r="7" spans="1:14" ht="72" x14ac:dyDescent="0.3">
      <c r="A7" s="744"/>
      <c r="B7" s="864"/>
      <c r="C7" s="181" t="s">
        <v>73</v>
      </c>
      <c r="D7" s="108" t="s">
        <v>74</v>
      </c>
      <c r="E7" s="181" t="s">
        <v>843</v>
      </c>
      <c r="F7" s="156" t="s">
        <v>13</v>
      </c>
      <c r="G7" s="156" t="s">
        <v>14</v>
      </c>
      <c r="H7" s="280" t="s">
        <v>850</v>
      </c>
      <c r="I7" s="194" t="s">
        <v>16</v>
      </c>
      <c r="J7" s="194" t="s">
        <v>17</v>
      </c>
      <c r="K7" s="194" t="s">
        <v>18</v>
      </c>
      <c r="L7" s="194" t="s">
        <v>123</v>
      </c>
      <c r="M7" s="386" t="s">
        <v>20</v>
      </c>
    </row>
    <row r="8" spans="1:14" s="11" customFormat="1" ht="15.6" x14ac:dyDescent="0.3">
      <c r="A8" s="745"/>
      <c r="B8" s="524" t="s">
        <v>124</v>
      </c>
      <c r="C8" s="290">
        <v>1500</v>
      </c>
      <c r="D8" s="290">
        <v>1500000</v>
      </c>
      <c r="E8" s="291">
        <f>SUM(F8:L8)</f>
        <v>184185.36000000002</v>
      </c>
      <c r="F8" s="291">
        <v>6342.4</v>
      </c>
      <c r="G8" s="291">
        <v>56321.98</v>
      </c>
      <c r="H8" s="291">
        <v>6513.82</v>
      </c>
      <c r="I8" s="291">
        <v>28830.92</v>
      </c>
      <c r="J8" s="291">
        <v>5243.82</v>
      </c>
      <c r="K8" s="291">
        <v>76629.440000000002</v>
      </c>
      <c r="L8" s="291">
        <v>4302.9799999999996</v>
      </c>
      <c r="M8" s="525">
        <v>27</v>
      </c>
      <c r="N8" s="11" t="s">
        <v>597</v>
      </c>
    </row>
    <row r="9" spans="1:14" s="11" customFormat="1" ht="16.2" thickBot="1" x14ac:dyDescent="0.35">
      <c r="A9" s="745"/>
      <c r="B9" s="526" t="s">
        <v>996</v>
      </c>
      <c r="C9" s="527">
        <v>500</v>
      </c>
      <c r="D9" s="527">
        <v>709000</v>
      </c>
      <c r="E9" s="528">
        <f>SUM(F9:L9)</f>
        <v>411019.81999999995</v>
      </c>
      <c r="F9" s="528">
        <v>6342.4</v>
      </c>
      <c r="G9" s="528">
        <v>132845.74</v>
      </c>
      <c r="H9" s="528">
        <v>66904.03</v>
      </c>
      <c r="I9" s="528">
        <v>63786.85</v>
      </c>
      <c r="J9" s="529">
        <v>18906.11</v>
      </c>
      <c r="K9" s="528">
        <v>97132.3</v>
      </c>
      <c r="L9" s="528">
        <v>25102.39</v>
      </c>
      <c r="M9" s="530">
        <v>60</v>
      </c>
      <c r="N9" s="11" t="s">
        <v>597</v>
      </c>
    </row>
    <row r="10" spans="1:14" x14ac:dyDescent="0.3">
      <c r="A10" s="46"/>
      <c r="B10" s="46"/>
      <c r="C10" s="46"/>
      <c r="D10" s="46"/>
      <c r="E10" s="270"/>
      <c r="F10" s="270"/>
      <c r="G10" s="270"/>
      <c r="H10" s="270"/>
      <c r="I10" s="270"/>
      <c r="J10" s="270"/>
      <c r="K10" s="746"/>
      <c r="L10" s="746"/>
      <c r="M10" s="747"/>
    </row>
    <row r="11" spans="1:14" x14ac:dyDescent="0.3">
      <c r="A11" s="46"/>
      <c r="B11" s="46" t="s">
        <v>998</v>
      </c>
      <c r="C11" s="46"/>
      <c r="D11" s="46"/>
      <c r="E11" s="270"/>
      <c r="F11" s="270"/>
      <c r="G11" s="270"/>
      <c r="H11" s="270"/>
      <c r="I11" s="270"/>
      <c r="J11" s="270"/>
      <c r="K11" s="746"/>
    </row>
    <row r="12" spans="1:14" x14ac:dyDescent="0.3">
      <c r="A12" s="46"/>
      <c r="B12" s="46" t="s">
        <v>997</v>
      </c>
      <c r="C12" s="46"/>
      <c r="D12" s="46"/>
      <c r="E12" s="270"/>
      <c r="F12" s="270"/>
      <c r="G12" s="270"/>
      <c r="H12" s="270"/>
      <c r="I12" s="270"/>
      <c r="J12" s="270"/>
      <c r="K12" s="746"/>
    </row>
    <row r="13" spans="1:14" ht="15" thickBot="1" x14ac:dyDescent="0.35">
      <c r="B13" s="3"/>
      <c r="E13" s="747"/>
      <c r="F13" s="747"/>
      <c r="G13" s="747"/>
      <c r="H13" s="747"/>
      <c r="I13" s="747"/>
      <c r="J13" s="747"/>
      <c r="K13" s="747"/>
    </row>
    <row r="14" spans="1:14" ht="55.2" x14ac:dyDescent="0.3">
      <c r="B14" s="748" t="s">
        <v>125</v>
      </c>
      <c r="C14" s="354" t="s">
        <v>23</v>
      </c>
      <c r="D14" s="469" t="s">
        <v>26</v>
      </c>
      <c r="E14" s="469" t="s">
        <v>27</v>
      </c>
      <c r="F14" s="531" t="s">
        <v>28</v>
      </c>
      <c r="G14" s="747"/>
    </row>
    <row r="15" spans="1:14" x14ac:dyDescent="0.3">
      <c r="B15" s="532" t="s">
        <v>124</v>
      </c>
      <c r="C15" s="749">
        <v>1991</v>
      </c>
      <c r="D15" s="750" t="s">
        <v>31</v>
      </c>
      <c r="E15" s="271">
        <v>1500</v>
      </c>
      <c r="F15" s="751">
        <v>1</v>
      </c>
      <c r="G15" s="747"/>
    </row>
    <row r="16" spans="1:14" ht="15" thickBot="1" x14ac:dyDescent="0.35">
      <c r="B16" s="752" t="s">
        <v>994</v>
      </c>
      <c r="C16" s="753">
        <v>1977</v>
      </c>
      <c r="D16" s="753" t="s">
        <v>31</v>
      </c>
      <c r="E16" s="534">
        <v>500</v>
      </c>
      <c r="F16" s="754">
        <v>1</v>
      </c>
    </row>
    <row r="18" spans="1:9" x14ac:dyDescent="0.3">
      <c r="A18" s="3"/>
    </row>
    <row r="19" spans="1:9" ht="15" thickBot="1" x14ac:dyDescent="0.35"/>
    <row r="20" spans="1:9" x14ac:dyDescent="0.3">
      <c r="B20" s="755"/>
      <c r="C20" s="826" t="s">
        <v>32</v>
      </c>
      <c r="D20" s="803"/>
      <c r="E20" s="803"/>
      <c r="F20" s="827"/>
      <c r="G20" s="862" t="s">
        <v>33</v>
      </c>
      <c r="H20" s="863"/>
      <c r="I20" s="865" t="s">
        <v>902</v>
      </c>
    </row>
    <row r="21" spans="1:9" ht="28.8" x14ac:dyDescent="0.3">
      <c r="B21" s="132" t="s">
        <v>34</v>
      </c>
      <c r="C21" s="756" t="s">
        <v>35</v>
      </c>
      <c r="D21" s="757" t="s">
        <v>36</v>
      </c>
      <c r="E21" s="757" t="s">
        <v>37</v>
      </c>
      <c r="F21" s="758" t="s">
        <v>38</v>
      </c>
      <c r="G21" s="759" t="s">
        <v>115</v>
      </c>
      <c r="H21" s="760" t="s">
        <v>39</v>
      </c>
      <c r="I21" s="866"/>
    </row>
    <row r="22" spans="1:9" x14ac:dyDescent="0.3">
      <c r="A22" s="761"/>
      <c r="B22" s="535" t="s">
        <v>126</v>
      </c>
      <c r="C22" s="762">
        <v>8000</v>
      </c>
      <c r="D22" s="763">
        <v>5000</v>
      </c>
      <c r="E22" s="763">
        <v>5000</v>
      </c>
      <c r="F22" s="764">
        <v>1300</v>
      </c>
      <c r="G22" s="765">
        <v>8000</v>
      </c>
      <c r="H22" s="766">
        <v>2300</v>
      </c>
      <c r="I22" s="867">
        <v>3000</v>
      </c>
    </row>
    <row r="23" spans="1:9" ht="15" thickBot="1" x14ac:dyDescent="0.35">
      <c r="A23" s="761"/>
      <c r="B23" s="498" t="s">
        <v>995</v>
      </c>
      <c r="C23" s="767">
        <v>8000</v>
      </c>
      <c r="D23" s="768">
        <v>5000</v>
      </c>
      <c r="E23" s="768">
        <v>5000</v>
      </c>
      <c r="F23" s="769">
        <v>1300</v>
      </c>
      <c r="G23" s="770">
        <v>5000</v>
      </c>
      <c r="H23" s="771">
        <v>2300</v>
      </c>
      <c r="I23" s="868"/>
    </row>
    <row r="25" spans="1:9" x14ac:dyDescent="0.3">
      <c r="B25" t="s">
        <v>840</v>
      </c>
    </row>
    <row r="26" spans="1:9" x14ac:dyDescent="0.3">
      <c r="B26" t="s">
        <v>811</v>
      </c>
    </row>
  </sheetData>
  <mergeCells count="5">
    <mergeCell ref="B6:B7"/>
    <mergeCell ref="C20:F20"/>
    <mergeCell ref="G20:H20"/>
    <mergeCell ref="I20:I21"/>
    <mergeCell ref="I22:I23"/>
  </mergeCells>
  <pageMargins left="0.25" right="0.25" top="0.37" bottom="0.37" header="0.3" footer="0.3"/>
  <pageSetup paperSize="9" scale="6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34"/>
  <sheetViews>
    <sheetView topLeftCell="A3" zoomScale="60" zoomScaleNormal="60" workbookViewId="0">
      <selection activeCell="A23" sqref="A23"/>
    </sheetView>
  </sheetViews>
  <sheetFormatPr defaultRowHeight="14.4" x14ac:dyDescent="0.3"/>
  <cols>
    <col min="1" max="1" width="4.6640625" style="8" customWidth="1"/>
    <col min="2" max="2" width="45.33203125" style="8" customWidth="1"/>
    <col min="3" max="3" width="19.5546875" style="8" customWidth="1"/>
    <col min="4" max="4" width="17.88671875" style="8" customWidth="1"/>
    <col min="5" max="5" width="18.44140625" style="8" customWidth="1"/>
    <col min="6" max="6" width="16.33203125" style="8" customWidth="1"/>
    <col min="7" max="7" width="19.6640625" style="8" customWidth="1"/>
    <col min="8" max="8" width="14.44140625" style="8" customWidth="1"/>
    <col min="9" max="9" width="16.5546875" style="8" customWidth="1"/>
    <col min="10" max="10" width="15.5546875" style="8" customWidth="1"/>
    <col min="11" max="12" width="15.44140625" style="8" customWidth="1"/>
    <col min="13" max="19" width="16.33203125" style="8" customWidth="1"/>
    <col min="20" max="230" width="8.88671875" style="8"/>
    <col min="231" max="231" width="6.109375" style="8" customWidth="1"/>
    <col min="232" max="232" width="28.109375" style="8" customWidth="1"/>
    <col min="233" max="233" width="13.88671875" style="8" customWidth="1"/>
    <col min="234" max="234" width="14.6640625" style="8" customWidth="1"/>
    <col min="235" max="235" width="15.6640625" style="8" customWidth="1"/>
    <col min="236" max="236" width="14.6640625" style="8" customWidth="1"/>
    <col min="237" max="237" width="16.6640625" style="8" customWidth="1"/>
    <col min="238" max="238" width="14.6640625" style="8" customWidth="1"/>
    <col min="239" max="239" width="11.6640625" style="8" customWidth="1"/>
    <col min="240" max="240" width="12.88671875" style="8" customWidth="1"/>
    <col min="241" max="242" width="13.5546875" style="8" customWidth="1"/>
    <col min="243" max="243" width="13.44140625" style="8" customWidth="1"/>
    <col min="244" max="486" width="8.88671875" style="8"/>
    <col min="487" max="487" width="6.109375" style="8" customWidth="1"/>
    <col min="488" max="488" width="28.109375" style="8" customWidth="1"/>
    <col min="489" max="489" width="13.88671875" style="8" customWidth="1"/>
    <col min="490" max="490" width="14.6640625" style="8" customWidth="1"/>
    <col min="491" max="491" width="15.6640625" style="8" customWidth="1"/>
    <col min="492" max="492" width="14.6640625" style="8" customWidth="1"/>
    <col min="493" max="493" width="16.6640625" style="8" customWidth="1"/>
    <col min="494" max="494" width="14.6640625" style="8" customWidth="1"/>
    <col min="495" max="495" width="11.6640625" style="8" customWidth="1"/>
    <col min="496" max="496" width="12.88671875" style="8" customWidth="1"/>
    <col min="497" max="498" width="13.5546875" style="8" customWidth="1"/>
    <col min="499" max="499" width="13.44140625" style="8" customWidth="1"/>
    <col min="500" max="742" width="8.88671875" style="8"/>
    <col min="743" max="743" width="6.109375" style="8" customWidth="1"/>
    <col min="744" max="744" width="28.109375" style="8" customWidth="1"/>
    <col min="745" max="745" width="13.88671875" style="8" customWidth="1"/>
    <col min="746" max="746" width="14.6640625" style="8" customWidth="1"/>
    <col min="747" max="747" width="15.6640625" style="8" customWidth="1"/>
    <col min="748" max="748" width="14.6640625" style="8" customWidth="1"/>
    <col min="749" max="749" width="16.6640625" style="8" customWidth="1"/>
    <col min="750" max="750" width="14.6640625" style="8" customWidth="1"/>
    <col min="751" max="751" width="11.6640625" style="8" customWidth="1"/>
    <col min="752" max="752" width="12.88671875" style="8" customWidth="1"/>
    <col min="753" max="754" width="13.5546875" style="8" customWidth="1"/>
    <col min="755" max="755" width="13.44140625" style="8" customWidth="1"/>
    <col min="756" max="998" width="8.88671875" style="8"/>
    <col min="999" max="999" width="6.109375" style="8" customWidth="1"/>
    <col min="1000" max="1000" width="28.109375" style="8" customWidth="1"/>
    <col min="1001" max="1001" width="13.88671875" style="8" customWidth="1"/>
    <col min="1002" max="1002" width="14.6640625" style="8" customWidth="1"/>
    <col min="1003" max="1003" width="15.6640625" style="8" customWidth="1"/>
    <col min="1004" max="1004" width="14.6640625" style="8" customWidth="1"/>
    <col min="1005" max="1005" width="16.6640625" style="8" customWidth="1"/>
    <col min="1006" max="1006" width="14.6640625" style="8" customWidth="1"/>
    <col min="1007" max="1007" width="11.6640625" style="8" customWidth="1"/>
    <col min="1008" max="1008" width="12.88671875" style="8" customWidth="1"/>
    <col min="1009" max="1010" width="13.5546875" style="8" customWidth="1"/>
    <col min="1011" max="1011" width="13.44140625" style="8" customWidth="1"/>
    <col min="1012" max="1254" width="8.88671875" style="8"/>
    <col min="1255" max="1255" width="6.109375" style="8" customWidth="1"/>
    <col min="1256" max="1256" width="28.109375" style="8" customWidth="1"/>
    <col min="1257" max="1257" width="13.88671875" style="8" customWidth="1"/>
    <col min="1258" max="1258" width="14.6640625" style="8" customWidth="1"/>
    <col min="1259" max="1259" width="15.6640625" style="8" customWidth="1"/>
    <col min="1260" max="1260" width="14.6640625" style="8" customWidth="1"/>
    <col min="1261" max="1261" width="16.6640625" style="8" customWidth="1"/>
    <col min="1262" max="1262" width="14.6640625" style="8" customWidth="1"/>
    <col min="1263" max="1263" width="11.6640625" style="8" customWidth="1"/>
    <col min="1264" max="1264" width="12.88671875" style="8" customWidth="1"/>
    <col min="1265" max="1266" width="13.5546875" style="8" customWidth="1"/>
    <col min="1267" max="1267" width="13.44140625" style="8" customWidth="1"/>
    <col min="1268" max="1510" width="8.88671875" style="8"/>
    <col min="1511" max="1511" width="6.109375" style="8" customWidth="1"/>
    <col min="1512" max="1512" width="28.109375" style="8" customWidth="1"/>
    <col min="1513" max="1513" width="13.88671875" style="8" customWidth="1"/>
    <col min="1514" max="1514" width="14.6640625" style="8" customWidth="1"/>
    <col min="1515" max="1515" width="15.6640625" style="8" customWidth="1"/>
    <col min="1516" max="1516" width="14.6640625" style="8" customWidth="1"/>
    <col min="1517" max="1517" width="16.6640625" style="8" customWidth="1"/>
    <col min="1518" max="1518" width="14.6640625" style="8" customWidth="1"/>
    <col min="1519" max="1519" width="11.6640625" style="8" customWidth="1"/>
    <col min="1520" max="1520" width="12.88671875" style="8" customWidth="1"/>
    <col min="1521" max="1522" width="13.5546875" style="8" customWidth="1"/>
    <col min="1523" max="1523" width="13.44140625" style="8" customWidth="1"/>
    <col min="1524" max="1766" width="8.88671875" style="8"/>
    <col min="1767" max="1767" width="6.109375" style="8" customWidth="1"/>
    <col min="1768" max="1768" width="28.109375" style="8" customWidth="1"/>
    <col min="1769" max="1769" width="13.88671875" style="8" customWidth="1"/>
    <col min="1770" max="1770" width="14.6640625" style="8" customWidth="1"/>
    <col min="1771" max="1771" width="15.6640625" style="8" customWidth="1"/>
    <col min="1772" max="1772" width="14.6640625" style="8" customWidth="1"/>
    <col min="1773" max="1773" width="16.6640625" style="8" customWidth="1"/>
    <col min="1774" max="1774" width="14.6640625" style="8" customWidth="1"/>
    <col min="1775" max="1775" width="11.6640625" style="8" customWidth="1"/>
    <col min="1776" max="1776" width="12.88671875" style="8" customWidth="1"/>
    <col min="1777" max="1778" width="13.5546875" style="8" customWidth="1"/>
    <col min="1779" max="1779" width="13.44140625" style="8" customWidth="1"/>
    <col min="1780" max="2022" width="8.88671875" style="8"/>
    <col min="2023" max="2023" width="6.109375" style="8" customWidth="1"/>
    <col min="2024" max="2024" width="28.109375" style="8" customWidth="1"/>
    <col min="2025" max="2025" width="13.88671875" style="8" customWidth="1"/>
    <col min="2026" max="2026" width="14.6640625" style="8" customWidth="1"/>
    <col min="2027" max="2027" width="15.6640625" style="8" customWidth="1"/>
    <col min="2028" max="2028" width="14.6640625" style="8" customWidth="1"/>
    <col min="2029" max="2029" width="16.6640625" style="8" customWidth="1"/>
    <col min="2030" max="2030" width="14.6640625" style="8" customWidth="1"/>
    <col min="2031" max="2031" width="11.6640625" style="8" customWidth="1"/>
    <col min="2032" max="2032" width="12.88671875" style="8" customWidth="1"/>
    <col min="2033" max="2034" width="13.5546875" style="8" customWidth="1"/>
    <col min="2035" max="2035" width="13.44140625" style="8" customWidth="1"/>
    <col min="2036" max="2278" width="8.88671875" style="8"/>
    <col min="2279" max="2279" width="6.109375" style="8" customWidth="1"/>
    <col min="2280" max="2280" width="28.109375" style="8" customWidth="1"/>
    <col min="2281" max="2281" width="13.88671875" style="8" customWidth="1"/>
    <col min="2282" max="2282" width="14.6640625" style="8" customWidth="1"/>
    <col min="2283" max="2283" width="15.6640625" style="8" customWidth="1"/>
    <col min="2284" max="2284" width="14.6640625" style="8" customWidth="1"/>
    <col min="2285" max="2285" width="16.6640625" style="8" customWidth="1"/>
    <col min="2286" max="2286" width="14.6640625" style="8" customWidth="1"/>
    <col min="2287" max="2287" width="11.6640625" style="8" customWidth="1"/>
    <col min="2288" max="2288" width="12.88671875" style="8" customWidth="1"/>
    <col min="2289" max="2290" width="13.5546875" style="8" customWidth="1"/>
    <col min="2291" max="2291" width="13.44140625" style="8" customWidth="1"/>
    <col min="2292" max="2534" width="8.88671875" style="8"/>
    <col min="2535" max="2535" width="6.109375" style="8" customWidth="1"/>
    <col min="2536" max="2536" width="28.109375" style="8" customWidth="1"/>
    <col min="2537" max="2537" width="13.88671875" style="8" customWidth="1"/>
    <col min="2538" max="2538" width="14.6640625" style="8" customWidth="1"/>
    <col min="2539" max="2539" width="15.6640625" style="8" customWidth="1"/>
    <col min="2540" max="2540" width="14.6640625" style="8" customWidth="1"/>
    <col min="2541" max="2541" width="16.6640625" style="8" customWidth="1"/>
    <col min="2542" max="2542" width="14.6640625" style="8" customWidth="1"/>
    <col min="2543" max="2543" width="11.6640625" style="8" customWidth="1"/>
    <col min="2544" max="2544" width="12.88671875" style="8" customWidth="1"/>
    <col min="2545" max="2546" width="13.5546875" style="8" customWidth="1"/>
    <col min="2547" max="2547" width="13.44140625" style="8" customWidth="1"/>
    <col min="2548" max="2790" width="8.88671875" style="8"/>
    <col min="2791" max="2791" width="6.109375" style="8" customWidth="1"/>
    <col min="2792" max="2792" width="28.109375" style="8" customWidth="1"/>
    <col min="2793" max="2793" width="13.88671875" style="8" customWidth="1"/>
    <col min="2794" max="2794" width="14.6640625" style="8" customWidth="1"/>
    <col min="2795" max="2795" width="15.6640625" style="8" customWidth="1"/>
    <col min="2796" max="2796" width="14.6640625" style="8" customWidth="1"/>
    <col min="2797" max="2797" width="16.6640625" style="8" customWidth="1"/>
    <col min="2798" max="2798" width="14.6640625" style="8" customWidth="1"/>
    <col min="2799" max="2799" width="11.6640625" style="8" customWidth="1"/>
    <col min="2800" max="2800" width="12.88671875" style="8" customWidth="1"/>
    <col min="2801" max="2802" width="13.5546875" style="8" customWidth="1"/>
    <col min="2803" max="2803" width="13.44140625" style="8" customWidth="1"/>
    <col min="2804" max="3046" width="8.88671875" style="8"/>
    <col min="3047" max="3047" width="6.109375" style="8" customWidth="1"/>
    <col min="3048" max="3048" width="28.109375" style="8" customWidth="1"/>
    <col min="3049" max="3049" width="13.88671875" style="8" customWidth="1"/>
    <col min="3050" max="3050" width="14.6640625" style="8" customWidth="1"/>
    <col min="3051" max="3051" width="15.6640625" style="8" customWidth="1"/>
    <col min="3052" max="3052" width="14.6640625" style="8" customWidth="1"/>
    <col min="3053" max="3053" width="16.6640625" style="8" customWidth="1"/>
    <col min="3054" max="3054" width="14.6640625" style="8" customWidth="1"/>
    <col min="3055" max="3055" width="11.6640625" style="8" customWidth="1"/>
    <col min="3056" max="3056" width="12.88671875" style="8" customWidth="1"/>
    <col min="3057" max="3058" width="13.5546875" style="8" customWidth="1"/>
    <col min="3059" max="3059" width="13.44140625" style="8" customWidth="1"/>
    <col min="3060" max="3302" width="8.88671875" style="8"/>
    <col min="3303" max="3303" width="6.109375" style="8" customWidth="1"/>
    <col min="3304" max="3304" width="28.109375" style="8" customWidth="1"/>
    <col min="3305" max="3305" width="13.88671875" style="8" customWidth="1"/>
    <col min="3306" max="3306" width="14.6640625" style="8" customWidth="1"/>
    <col min="3307" max="3307" width="15.6640625" style="8" customWidth="1"/>
    <col min="3308" max="3308" width="14.6640625" style="8" customWidth="1"/>
    <col min="3309" max="3309" width="16.6640625" style="8" customWidth="1"/>
    <col min="3310" max="3310" width="14.6640625" style="8" customWidth="1"/>
    <col min="3311" max="3311" width="11.6640625" style="8" customWidth="1"/>
    <col min="3312" max="3312" width="12.88671875" style="8" customWidth="1"/>
    <col min="3313" max="3314" width="13.5546875" style="8" customWidth="1"/>
    <col min="3315" max="3315" width="13.44140625" style="8" customWidth="1"/>
    <col min="3316" max="3558" width="8.88671875" style="8"/>
    <col min="3559" max="3559" width="6.109375" style="8" customWidth="1"/>
    <col min="3560" max="3560" width="28.109375" style="8" customWidth="1"/>
    <col min="3561" max="3561" width="13.88671875" style="8" customWidth="1"/>
    <col min="3562" max="3562" width="14.6640625" style="8" customWidth="1"/>
    <col min="3563" max="3563" width="15.6640625" style="8" customWidth="1"/>
    <col min="3564" max="3564" width="14.6640625" style="8" customWidth="1"/>
    <col min="3565" max="3565" width="16.6640625" style="8" customWidth="1"/>
    <col min="3566" max="3566" width="14.6640625" style="8" customWidth="1"/>
    <col min="3567" max="3567" width="11.6640625" style="8" customWidth="1"/>
    <col min="3568" max="3568" width="12.88671875" style="8" customWidth="1"/>
    <col min="3569" max="3570" width="13.5546875" style="8" customWidth="1"/>
    <col min="3571" max="3571" width="13.44140625" style="8" customWidth="1"/>
    <col min="3572" max="3814" width="8.88671875" style="8"/>
    <col min="3815" max="3815" width="6.109375" style="8" customWidth="1"/>
    <col min="3816" max="3816" width="28.109375" style="8" customWidth="1"/>
    <col min="3817" max="3817" width="13.88671875" style="8" customWidth="1"/>
    <col min="3818" max="3818" width="14.6640625" style="8" customWidth="1"/>
    <col min="3819" max="3819" width="15.6640625" style="8" customWidth="1"/>
    <col min="3820" max="3820" width="14.6640625" style="8" customWidth="1"/>
    <col min="3821" max="3821" width="16.6640625" style="8" customWidth="1"/>
    <col min="3822" max="3822" width="14.6640625" style="8" customWidth="1"/>
    <col min="3823" max="3823" width="11.6640625" style="8" customWidth="1"/>
    <col min="3824" max="3824" width="12.88671875" style="8" customWidth="1"/>
    <col min="3825" max="3826" width="13.5546875" style="8" customWidth="1"/>
    <col min="3827" max="3827" width="13.44140625" style="8" customWidth="1"/>
    <col min="3828" max="4070" width="8.88671875" style="8"/>
    <col min="4071" max="4071" width="6.109375" style="8" customWidth="1"/>
    <col min="4072" max="4072" width="28.109375" style="8" customWidth="1"/>
    <col min="4073" max="4073" width="13.88671875" style="8" customWidth="1"/>
    <col min="4074" max="4074" width="14.6640625" style="8" customWidth="1"/>
    <col min="4075" max="4075" width="15.6640625" style="8" customWidth="1"/>
    <col min="4076" max="4076" width="14.6640625" style="8" customWidth="1"/>
    <col min="4077" max="4077" width="16.6640625" style="8" customWidth="1"/>
    <col min="4078" max="4078" width="14.6640625" style="8" customWidth="1"/>
    <col min="4079" max="4079" width="11.6640625" style="8" customWidth="1"/>
    <col min="4080" max="4080" width="12.88671875" style="8" customWidth="1"/>
    <col min="4081" max="4082" width="13.5546875" style="8" customWidth="1"/>
    <col min="4083" max="4083" width="13.44140625" style="8" customWidth="1"/>
    <col min="4084" max="4326" width="8.88671875" style="8"/>
    <col min="4327" max="4327" width="6.109375" style="8" customWidth="1"/>
    <col min="4328" max="4328" width="28.109375" style="8" customWidth="1"/>
    <col min="4329" max="4329" width="13.88671875" style="8" customWidth="1"/>
    <col min="4330" max="4330" width="14.6640625" style="8" customWidth="1"/>
    <col min="4331" max="4331" width="15.6640625" style="8" customWidth="1"/>
    <col min="4332" max="4332" width="14.6640625" style="8" customWidth="1"/>
    <col min="4333" max="4333" width="16.6640625" style="8" customWidth="1"/>
    <col min="4334" max="4334" width="14.6640625" style="8" customWidth="1"/>
    <col min="4335" max="4335" width="11.6640625" style="8" customWidth="1"/>
    <col min="4336" max="4336" width="12.88671875" style="8" customWidth="1"/>
    <col min="4337" max="4338" width="13.5546875" style="8" customWidth="1"/>
    <col min="4339" max="4339" width="13.44140625" style="8" customWidth="1"/>
    <col min="4340" max="4582" width="8.88671875" style="8"/>
    <col min="4583" max="4583" width="6.109375" style="8" customWidth="1"/>
    <col min="4584" max="4584" width="28.109375" style="8" customWidth="1"/>
    <col min="4585" max="4585" width="13.88671875" style="8" customWidth="1"/>
    <col min="4586" max="4586" width="14.6640625" style="8" customWidth="1"/>
    <col min="4587" max="4587" width="15.6640625" style="8" customWidth="1"/>
    <col min="4588" max="4588" width="14.6640625" style="8" customWidth="1"/>
    <col min="4589" max="4589" width="16.6640625" style="8" customWidth="1"/>
    <col min="4590" max="4590" width="14.6640625" style="8" customWidth="1"/>
    <col min="4591" max="4591" width="11.6640625" style="8" customWidth="1"/>
    <col min="4592" max="4592" width="12.88671875" style="8" customWidth="1"/>
    <col min="4593" max="4594" width="13.5546875" style="8" customWidth="1"/>
    <col min="4595" max="4595" width="13.44140625" style="8" customWidth="1"/>
    <col min="4596" max="4838" width="8.88671875" style="8"/>
    <col min="4839" max="4839" width="6.109375" style="8" customWidth="1"/>
    <col min="4840" max="4840" width="28.109375" style="8" customWidth="1"/>
    <col min="4841" max="4841" width="13.88671875" style="8" customWidth="1"/>
    <col min="4842" max="4842" width="14.6640625" style="8" customWidth="1"/>
    <col min="4843" max="4843" width="15.6640625" style="8" customWidth="1"/>
    <col min="4844" max="4844" width="14.6640625" style="8" customWidth="1"/>
    <col min="4845" max="4845" width="16.6640625" style="8" customWidth="1"/>
    <col min="4846" max="4846" width="14.6640625" style="8" customWidth="1"/>
    <col min="4847" max="4847" width="11.6640625" style="8" customWidth="1"/>
    <col min="4848" max="4848" width="12.88671875" style="8" customWidth="1"/>
    <col min="4849" max="4850" width="13.5546875" style="8" customWidth="1"/>
    <col min="4851" max="4851" width="13.44140625" style="8" customWidth="1"/>
    <col min="4852" max="5094" width="8.88671875" style="8"/>
    <col min="5095" max="5095" width="6.109375" style="8" customWidth="1"/>
    <col min="5096" max="5096" width="28.109375" style="8" customWidth="1"/>
    <col min="5097" max="5097" width="13.88671875" style="8" customWidth="1"/>
    <col min="5098" max="5098" width="14.6640625" style="8" customWidth="1"/>
    <col min="5099" max="5099" width="15.6640625" style="8" customWidth="1"/>
    <col min="5100" max="5100" width="14.6640625" style="8" customWidth="1"/>
    <col min="5101" max="5101" width="16.6640625" style="8" customWidth="1"/>
    <col min="5102" max="5102" width="14.6640625" style="8" customWidth="1"/>
    <col min="5103" max="5103" width="11.6640625" style="8" customWidth="1"/>
    <col min="5104" max="5104" width="12.88671875" style="8" customWidth="1"/>
    <col min="5105" max="5106" width="13.5546875" style="8" customWidth="1"/>
    <col min="5107" max="5107" width="13.44140625" style="8" customWidth="1"/>
    <col min="5108" max="5350" width="8.88671875" style="8"/>
    <col min="5351" max="5351" width="6.109375" style="8" customWidth="1"/>
    <col min="5352" max="5352" width="28.109375" style="8" customWidth="1"/>
    <col min="5353" max="5353" width="13.88671875" style="8" customWidth="1"/>
    <col min="5354" max="5354" width="14.6640625" style="8" customWidth="1"/>
    <col min="5355" max="5355" width="15.6640625" style="8" customWidth="1"/>
    <col min="5356" max="5356" width="14.6640625" style="8" customWidth="1"/>
    <col min="5357" max="5357" width="16.6640625" style="8" customWidth="1"/>
    <col min="5358" max="5358" width="14.6640625" style="8" customWidth="1"/>
    <col min="5359" max="5359" width="11.6640625" style="8" customWidth="1"/>
    <col min="5360" max="5360" width="12.88671875" style="8" customWidth="1"/>
    <col min="5361" max="5362" width="13.5546875" style="8" customWidth="1"/>
    <col min="5363" max="5363" width="13.44140625" style="8" customWidth="1"/>
    <col min="5364" max="5606" width="8.88671875" style="8"/>
    <col min="5607" max="5607" width="6.109375" style="8" customWidth="1"/>
    <col min="5608" max="5608" width="28.109375" style="8" customWidth="1"/>
    <col min="5609" max="5609" width="13.88671875" style="8" customWidth="1"/>
    <col min="5610" max="5610" width="14.6640625" style="8" customWidth="1"/>
    <col min="5611" max="5611" width="15.6640625" style="8" customWidth="1"/>
    <col min="5612" max="5612" width="14.6640625" style="8" customWidth="1"/>
    <col min="5613" max="5613" width="16.6640625" style="8" customWidth="1"/>
    <col min="5614" max="5614" width="14.6640625" style="8" customWidth="1"/>
    <col min="5615" max="5615" width="11.6640625" style="8" customWidth="1"/>
    <col min="5616" max="5616" width="12.88671875" style="8" customWidth="1"/>
    <col min="5617" max="5618" width="13.5546875" style="8" customWidth="1"/>
    <col min="5619" max="5619" width="13.44140625" style="8" customWidth="1"/>
    <col min="5620" max="5862" width="8.88671875" style="8"/>
    <col min="5863" max="5863" width="6.109375" style="8" customWidth="1"/>
    <col min="5864" max="5864" width="28.109375" style="8" customWidth="1"/>
    <col min="5865" max="5865" width="13.88671875" style="8" customWidth="1"/>
    <col min="5866" max="5866" width="14.6640625" style="8" customWidth="1"/>
    <col min="5867" max="5867" width="15.6640625" style="8" customWidth="1"/>
    <col min="5868" max="5868" width="14.6640625" style="8" customWidth="1"/>
    <col min="5869" max="5869" width="16.6640625" style="8" customWidth="1"/>
    <col min="5870" max="5870" width="14.6640625" style="8" customWidth="1"/>
    <col min="5871" max="5871" width="11.6640625" style="8" customWidth="1"/>
    <col min="5872" max="5872" width="12.88671875" style="8" customWidth="1"/>
    <col min="5873" max="5874" width="13.5546875" style="8" customWidth="1"/>
    <col min="5875" max="5875" width="13.44140625" style="8" customWidth="1"/>
    <col min="5876" max="6118" width="8.88671875" style="8"/>
    <col min="6119" max="6119" width="6.109375" style="8" customWidth="1"/>
    <col min="6120" max="6120" width="28.109375" style="8" customWidth="1"/>
    <col min="6121" max="6121" width="13.88671875" style="8" customWidth="1"/>
    <col min="6122" max="6122" width="14.6640625" style="8" customWidth="1"/>
    <col min="6123" max="6123" width="15.6640625" style="8" customWidth="1"/>
    <col min="6124" max="6124" width="14.6640625" style="8" customWidth="1"/>
    <col min="6125" max="6125" width="16.6640625" style="8" customWidth="1"/>
    <col min="6126" max="6126" width="14.6640625" style="8" customWidth="1"/>
    <col min="6127" max="6127" width="11.6640625" style="8" customWidth="1"/>
    <col min="6128" max="6128" width="12.88671875" style="8" customWidth="1"/>
    <col min="6129" max="6130" width="13.5546875" style="8" customWidth="1"/>
    <col min="6131" max="6131" width="13.44140625" style="8" customWidth="1"/>
    <col min="6132" max="6374" width="8.88671875" style="8"/>
    <col min="6375" max="6375" width="6.109375" style="8" customWidth="1"/>
    <col min="6376" max="6376" width="28.109375" style="8" customWidth="1"/>
    <col min="6377" max="6377" width="13.88671875" style="8" customWidth="1"/>
    <col min="6378" max="6378" width="14.6640625" style="8" customWidth="1"/>
    <col min="6379" max="6379" width="15.6640625" style="8" customWidth="1"/>
    <col min="6380" max="6380" width="14.6640625" style="8" customWidth="1"/>
    <col min="6381" max="6381" width="16.6640625" style="8" customWidth="1"/>
    <col min="6382" max="6382" width="14.6640625" style="8" customWidth="1"/>
    <col min="6383" max="6383" width="11.6640625" style="8" customWidth="1"/>
    <col min="6384" max="6384" width="12.88671875" style="8" customWidth="1"/>
    <col min="6385" max="6386" width="13.5546875" style="8" customWidth="1"/>
    <col min="6387" max="6387" width="13.44140625" style="8" customWidth="1"/>
    <col min="6388" max="6630" width="8.88671875" style="8"/>
    <col min="6631" max="6631" width="6.109375" style="8" customWidth="1"/>
    <col min="6632" max="6632" width="28.109375" style="8" customWidth="1"/>
    <col min="6633" max="6633" width="13.88671875" style="8" customWidth="1"/>
    <col min="6634" max="6634" width="14.6640625" style="8" customWidth="1"/>
    <col min="6635" max="6635" width="15.6640625" style="8" customWidth="1"/>
    <col min="6636" max="6636" width="14.6640625" style="8" customWidth="1"/>
    <col min="6637" max="6637" width="16.6640625" style="8" customWidth="1"/>
    <col min="6638" max="6638" width="14.6640625" style="8" customWidth="1"/>
    <col min="6639" max="6639" width="11.6640625" style="8" customWidth="1"/>
    <col min="6640" max="6640" width="12.88671875" style="8" customWidth="1"/>
    <col min="6641" max="6642" width="13.5546875" style="8" customWidth="1"/>
    <col min="6643" max="6643" width="13.44140625" style="8" customWidth="1"/>
    <col min="6644" max="6886" width="8.88671875" style="8"/>
    <col min="6887" max="6887" width="6.109375" style="8" customWidth="1"/>
    <col min="6888" max="6888" width="28.109375" style="8" customWidth="1"/>
    <col min="6889" max="6889" width="13.88671875" style="8" customWidth="1"/>
    <col min="6890" max="6890" width="14.6640625" style="8" customWidth="1"/>
    <col min="6891" max="6891" width="15.6640625" style="8" customWidth="1"/>
    <col min="6892" max="6892" width="14.6640625" style="8" customWidth="1"/>
    <col min="6893" max="6893" width="16.6640625" style="8" customWidth="1"/>
    <col min="6894" max="6894" width="14.6640625" style="8" customWidth="1"/>
    <col min="6895" max="6895" width="11.6640625" style="8" customWidth="1"/>
    <col min="6896" max="6896" width="12.88671875" style="8" customWidth="1"/>
    <col min="6897" max="6898" width="13.5546875" style="8" customWidth="1"/>
    <col min="6899" max="6899" width="13.44140625" style="8" customWidth="1"/>
    <col min="6900" max="7142" width="8.88671875" style="8"/>
    <col min="7143" max="7143" width="6.109375" style="8" customWidth="1"/>
    <col min="7144" max="7144" width="28.109375" style="8" customWidth="1"/>
    <col min="7145" max="7145" width="13.88671875" style="8" customWidth="1"/>
    <col min="7146" max="7146" width="14.6640625" style="8" customWidth="1"/>
    <col min="7147" max="7147" width="15.6640625" style="8" customWidth="1"/>
    <col min="7148" max="7148" width="14.6640625" style="8" customWidth="1"/>
    <col min="7149" max="7149" width="16.6640625" style="8" customWidth="1"/>
    <col min="7150" max="7150" width="14.6640625" style="8" customWidth="1"/>
    <col min="7151" max="7151" width="11.6640625" style="8" customWidth="1"/>
    <col min="7152" max="7152" width="12.88671875" style="8" customWidth="1"/>
    <col min="7153" max="7154" width="13.5546875" style="8" customWidth="1"/>
    <col min="7155" max="7155" width="13.44140625" style="8" customWidth="1"/>
    <col min="7156" max="7398" width="8.88671875" style="8"/>
    <col min="7399" max="7399" width="6.109375" style="8" customWidth="1"/>
    <col min="7400" max="7400" width="28.109375" style="8" customWidth="1"/>
    <col min="7401" max="7401" width="13.88671875" style="8" customWidth="1"/>
    <col min="7402" max="7402" width="14.6640625" style="8" customWidth="1"/>
    <col min="7403" max="7403" width="15.6640625" style="8" customWidth="1"/>
    <col min="7404" max="7404" width="14.6640625" style="8" customWidth="1"/>
    <col min="7405" max="7405" width="16.6640625" style="8" customWidth="1"/>
    <col min="7406" max="7406" width="14.6640625" style="8" customWidth="1"/>
    <col min="7407" max="7407" width="11.6640625" style="8" customWidth="1"/>
    <col min="7408" max="7408" width="12.88671875" style="8" customWidth="1"/>
    <col min="7409" max="7410" width="13.5546875" style="8" customWidth="1"/>
    <col min="7411" max="7411" width="13.44140625" style="8" customWidth="1"/>
    <col min="7412" max="7654" width="8.88671875" style="8"/>
    <col min="7655" max="7655" width="6.109375" style="8" customWidth="1"/>
    <col min="7656" max="7656" width="28.109375" style="8" customWidth="1"/>
    <col min="7657" max="7657" width="13.88671875" style="8" customWidth="1"/>
    <col min="7658" max="7658" width="14.6640625" style="8" customWidth="1"/>
    <col min="7659" max="7659" width="15.6640625" style="8" customWidth="1"/>
    <col min="7660" max="7660" width="14.6640625" style="8" customWidth="1"/>
    <col min="7661" max="7661" width="16.6640625" style="8" customWidth="1"/>
    <col min="7662" max="7662" width="14.6640625" style="8" customWidth="1"/>
    <col min="7663" max="7663" width="11.6640625" style="8" customWidth="1"/>
    <col min="7664" max="7664" width="12.88671875" style="8" customWidth="1"/>
    <col min="7665" max="7666" width="13.5546875" style="8" customWidth="1"/>
    <col min="7667" max="7667" width="13.44140625" style="8" customWidth="1"/>
    <col min="7668" max="7910" width="8.88671875" style="8"/>
    <col min="7911" max="7911" width="6.109375" style="8" customWidth="1"/>
    <col min="7912" max="7912" width="28.109375" style="8" customWidth="1"/>
    <col min="7913" max="7913" width="13.88671875" style="8" customWidth="1"/>
    <col min="7914" max="7914" width="14.6640625" style="8" customWidth="1"/>
    <col min="7915" max="7915" width="15.6640625" style="8" customWidth="1"/>
    <col min="7916" max="7916" width="14.6640625" style="8" customWidth="1"/>
    <col min="7917" max="7917" width="16.6640625" style="8" customWidth="1"/>
    <col min="7918" max="7918" width="14.6640625" style="8" customWidth="1"/>
    <col min="7919" max="7919" width="11.6640625" style="8" customWidth="1"/>
    <col min="7920" max="7920" width="12.88671875" style="8" customWidth="1"/>
    <col min="7921" max="7922" width="13.5546875" style="8" customWidth="1"/>
    <col min="7923" max="7923" width="13.44140625" style="8" customWidth="1"/>
    <col min="7924" max="8166" width="8.88671875" style="8"/>
    <col min="8167" max="8167" width="6.109375" style="8" customWidth="1"/>
    <col min="8168" max="8168" width="28.109375" style="8" customWidth="1"/>
    <col min="8169" max="8169" width="13.88671875" style="8" customWidth="1"/>
    <col min="8170" max="8170" width="14.6640625" style="8" customWidth="1"/>
    <col min="8171" max="8171" width="15.6640625" style="8" customWidth="1"/>
    <col min="8172" max="8172" width="14.6640625" style="8" customWidth="1"/>
    <col min="8173" max="8173" width="16.6640625" style="8" customWidth="1"/>
    <col min="8174" max="8174" width="14.6640625" style="8" customWidth="1"/>
    <col min="8175" max="8175" width="11.6640625" style="8" customWidth="1"/>
    <col min="8176" max="8176" width="12.88671875" style="8" customWidth="1"/>
    <col min="8177" max="8178" width="13.5546875" style="8" customWidth="1"/>
    <col min="8179" max="8179" width="13.44140625" style="8" customWidth="1"/>
    <col min="8180" max="8422" width="8.88671875" style="8"/>
    <col min="8423" max="8423" width="6.109375" style="8" customWidth="1"/>
    <col min="8424" max="8424" width="28.109375" style="8" customWidth="1"/>
    <col min="8425" max="8425" width="13.88671875" style="8" customWidth="1"/>
    <col min="8426" max="8426" width="14.6640625" style="8" customWidth="1"/>
    <col min="8427" max="8427" width="15.6640625" style="8" customWidth="1"/>
    <col min="8428" max="8428" width="14.6640625" style="8" customWidth="1"/>
    <col min="8429" max="8429" width="16.6640625" style="8" customWidth="1"/>
    <col min="8430" max="8430" width="14.6640625" style="8" customWidth="1"/>
    <col min="8431" max="8431" width="11.6640625" style="8" customWidth="1"/>
    <col min="8432" max="8432" width="12.88671875" style="8" customWidth="1"/>
    <col min="8433" max="8434" width="13.5546875" style="8" customWidth="1"/>
    <col min="8435" max="8435" width="13.44140625" style="8" customWidth="1"/>
    <col min="8436" max="8678" width="8.88671875" style="8"/>
    <col min="8679" max="8679" width="6.109375" style="8" customWidth="1"/>
    <col min="8680" max="8680" width="28.109375" style="8" customWidth="1"/>
    <col min="8681" max="8681" width="13.88671875" style="8" customWidth="1"/>
    <col min="8682" max="8682" width="14.6640625" style="8" customWidth="1"/>
    <col min="8683" max="8683" width="15.6640625" style="8" customWidth="1"/>
    <col min="8684" max="8684" width="14.6640625" style="8" customWidth="1"/>
    <col min="8685" max="8685" width="16.6640625" style="8" customWidth="1"/>
    <col min="8686" max="8686" width="14.6640625" style="8" customWidth="1"/>
    <col min="8687" max="8687" width="11.6640625" style="8" customWidth="1"/>
    <col min="8688" max="8688" width="12.88671875" style="8" customWidth="1"/>
    <col min="8689" max="8690" width="13.5546875" style="8" customWidth="1"/>
    <col min="8691" max="8691" width="13.44140625" style="8" customWidth="1"/>
    <col min="8692" max="8934" width="8.88671875" style="8"/>
    <col min="8935" max="8935" width="6.109375" style="8" customWidth="1"/>
    <col min="8936" max="8936" width="28.109375" style="8" customWidth="1"/>
    <col min="8937" max="8937" width="13.88671875" style="8" customWidth="1"/>
    <col min="8938" max="8938" width="14.6640625" style="8" customWidth="1"/>
    <col min="8939" max="8939" width="15.6640625" style="8" customWidth="1"/>
    <col min="8940" max="8940" width="14.6640625" style="8" customWidth="1"/>
    <col min="8941" max="8941" width="16.6640625" style="8" customWidth="1"/>
    <col min="8942" max="8942" width="14.6640625" style="8" customWidth="1"/>
    <col min="8943" max="8943" width="11.6640625" style="8" customWidth="1"/>
    <col min="8944" max="8944" width="12.88671875" style="8" customWidth="1"/>
    <col min="8945" max="8946" width="13.5546875" style="8" customWidth="1"/>
    <col min="8947" max="8947" width="13.44140625" style="8" customWidth="1"/>
    <col min="8948" max="9190" width="8.88671875" style="8"/>
    <col min="9191" max="9191" width="6.109375" style="8" customWidth="1"/>
    <col min="9192" max="9192" width="28.109375" style="8" customWidth="1"/>
    <col min="9193" max="9193" width="13.88671875" style="8" customWidth="1"/>
    <col min="9194" max="9194" width="14.6640625" style="8" customWidth="1"/>
    <col min="9195" max="9195" width="15.6640625" style="8" customWidth="1"/>
    <col min="9196" max="9196" width="14.6640625" style="8" customWidth="1"/>
    <col min="9197" max="9197" width="16.6640625" style="8" customWidth="1"/>
    <col min="9198" max="9198" width="14.6640625" style="8" customWidth="1"/>
    <col min="9199" max="9199" width="11.6640625" style="8" customWidth="1"/>
    <col min="9200" max="9200" width="12.88671875" style="8" customWidth="1"/>
    <col min="9201" max="9202" width="13.5546875" style="8" customWidth="1"/>
    <col min="9203" max="9203" width="13.44140625" style="8" customWidth="1"/>
    <col min="9204" max="9446" width="8.88671875" style="8"/>
    <col min="9447" max="9447" width="6.109375" style="8" customWidth="1"/>
    <col min="9448" max="9448" width="28.109375" style="8" customWidth="1"/>
    <col min="9449" max="9449" width="13.88671875" style="8" customWidth="1"/>
    <col min="9450" max="9450" width="14.6640625" style="8" customWidth="1"/>
    <col min="9451" max="9451" width="15.6640625" style="8" customWidth="1"/>
    <col min="9452" max="9452" width="14.6640625" style="8" customWidth="1"/>
    <col min="9453" max="9453" width="16.6640625" style="8" customWidth="1"/>
    <col min="9454" max="9454" width="14.6640625" style="8" customWidth="1"/>
    <col min="9455" max="9455" width="11.6640625" style="8" customWidth="1"/>
    <col min="9456" max="9456" width="12.88671875" style="8" customWidth="1"/>
    <col min="9457" max="9458" width="13.5546875" style="8" customWidth="1"/>
    <col min="9459" max="9459" width="13.44140625" style="8" customWidth="1"/>
    <col min="9460" max="9702" width="8.88671875" style="8"/>
    <col min="9703" max="9703" width="6.109375" style="8" customWidth="1"/>
    <col min="9704" max="9704" width="28.109375" style="8" customWidth="1"/>
    <col min="9705" max="9705" width="13.88671875" style="8" customWidth="1"/>
    <col min="9706" max="9706" width="14.6640625" style="8" customWidth="1"/>
    <col min="9707" max="9707" width="15.6640625" style="8" customWidth="1"/>
    <col min="9708" max="9708" width="14.6640625" style="8" customWidth="1"/>
    <col min="9709" max="9709" width="16.6640625" style="8" customWidth="1"/>
    <col min="9710" max="9710" width="14.6640625" style="8" customWidth="1"/>
    <col min="9711" max="9711" width="11.6640625" style="8" customWidth="1"/>
    <col min="9712" max="9712" width="12.88671875" style="8" customWidth="1"/>
    <col min="9713" max="9714" width="13.5546875" style="8" customWidth="1"/>
    <col min="9715" max="9715" width="13.44140625" style="8" customWidth="1"/>
    <col min="9716" max="9958" width="8.88671875" style="8"/>
    <col min="9959" max="9959" width="6.109375" style="8" customWidth="1"/>
    <col min="9960" max="9960" width="28.109375" style="8" customWidth="1"/>
    <col min="9961" max="9961" width="13.88671875" style="8" customWidth="1"/>
    <col min="9962" max="9962" width="14.6640625" style="8" customWidth="1"/>
    <col min="9963" max="9963" width="15.6640625" style="8" customWidth="1"/>
    <col min="9964" max="9964" width="14.6640625" style="8" customWidth="1"/>
    <col min="9965" max="9965" width="16.6640625" style="8" customWidth="1"/>
    <col min="9966" max="9966" width="14.6640625" style="8" customWidth="1"/>
    <col min="9967" max="9967" width="11.6640625" style="8" customWidth="1"/>
    <col min="9968" max="9968" width="12.88671875" style="8" customWidth="1"/>
    <col min="9969" max="9970" width="13.5546875" style="8" customWidth="1"/>
    <col min="9971" max="9971" width="13.44140625" style="8" customWidth="1"/>
    <col min="9972" max="10214" width="8.88671875" style="8"/>
    <col min="10215" max="10215" width="6.109375" style="8" customWidth="1"/>
    <col min="10216" max="10216" width="28.109375" style="8" customWidth="1"/>
    <col min="10217" max="10217" width="13.88671875" style="8" customWidth="1"/>
    <col min="10218" max="10218" width="14.6640625" style="8" customWidth="1"/>
    <col min="10219" max="10219" width="15.6640625" style="8" customWidth="1"/>
    <col min="10220" max="10220" width="14.6640625" style="8" customWidth="1"/>
    <col min="10221" max="10221" width="16.6640625" style="8" customWidth="1"/>
    <col min="10222" max="10222" width="14.6640625" style="8" customWidth="1"/>
    <col min="10223" max="10223" width="11.6640625" style="8" customWidth="1"/>
    <col min="10224" max="10224" width="12.88671875" style="8" customWidth="1"/>
    <col min="10225" max="10226" width="13.5546875" style="8" customWidth="1"/>
    <col min="10227" max="10227" width="13.44140625" style="8" customWidth="1"/>
    <col min="10228" max="10470" width="8.88671875" style="8"/>
    <col min="10471" max="10471" width="6.109375" style="8" customWidth="1"/>
    <col min="10472" max="10472" width="28.109375" style="8" customWidth="1"/>
    <col min="10473" max="10473" width="13.88671875" style="8" customWidth="1"/>
    <col min="10474" max="10474" width="14.6640625" style="8" customWidth="1"/>
    <col min="10475" max="10475" width="15.6640625" style="8" customWidth="1"/>
    <col min="10476" max="10476" width="14.6640625" style="8" customWidth="1"/>
    <col min="10477" max="10477" width="16.6640625" style="8" customWidth="1"/>
    <col min="10478" max="10478" width="14.6640625" style="8" customWidth="1"/>
    <col min="10479" max="10479" width="11.6640625" style="8" customWidth="1"/>
    <col min="10480" max="10480" width="12.88671875" style="8" customWidth="1"/>
    <col min="10481" max="10482" width="13.5546875" style="8" customWidth="1"/>
    <col min="10483" max="10483" width="13.44140625" style="8" customWidth="1"/>
    <col min="10484" max="10726" width="8.88671875" style="8"/>
    <col min="10727" max="10727" width="6.109375" style="8" customWidth="1"/>
    <col min="10728" max="10728" width="28.109375" style="8" customWidth="1"/>
    <col min="10729" max="10729" width="13.88671875" style="8" customWidth="1"/>
    <col min="10730" max="10730" width="14.6640625" style="8" customWidth="1"/>
    <col min="10731" max="10731" width="15.6640625" style="8" customWidth="1"/>
    <col min="10732" max="10732" width="14.6640625" style="8" customWidth="1"/>
    <col min="10733" max="10733" width="16.6640625" style="8" customWidth="1"/>
    <col min="10734" max="10734" width="14.6640625" style="8" customWidth="1"/>
    <col min="10735" max="10735" width="11.6640625" style="8" customWidth="1"/>
    <col min="10736" max="10736" width="12.88671875" style="8" customWidth="1"/>
    <col min="10737" max="10738" width="13.5546875" style="8" customWidth="1"/>
    <col min="10739" max="10739" width="13.44140625" style="8" customWidth="1"/>
    <col min="10740" max="10982" width="8.88671875" style="8"/>
    <col min="10983" max="10983" width="6.109375" style="8" customWidth="1"/>
    <col min="10984" max="10984" width="28.109375" style="8" customWidth="1"/>
    <col min="10985" max="10985" width="13.88671875" style="8" customWidth="1"/>
    <col min="10986" max="10986" width="14.6640625" style="8" customWidth="1"/>
    <col min="10987" max="10987" width="15.6640625" style="8" customWidth="1"/>
    <col min="10988" max="10988" width="14.6640625" style="8" customWidth="1"/>
    <col min="10989" max="10989" width="16.6640625" style="8" customWidth="1"/>
    <col min="10990" max="10990" width="14.6640625" style="8" customWidth="1"/>
    <col min="10991" max="10991" width="11.6640625" style="8" customWidth="1"/>
    <col min="10992" max="10992" width="12.88671875" style="8" customWidth="1"/>
    <col min="10993" max="10994" width="13.5546875" style="8" customWidth="1"/>
    <col min="10995" max="10995" width="13.44140625" style="8" customWidth="1"/>
    <col min="10996" max="11238" width="8.88671875" style="8"/>
    <col min="11239" max="11239" width="6.109375" style="8" customWidth="1"/>
    <col min="11240" max="11240" width="28.109375" style="8" customWidth="1"/>
    <col min="11241" max="11241" width="13.88671875" style="8" customWidth="1"/>
    <col min="11242" max="11242" width="14.6640625" style="8" customWidth="1"/>
    <col min="11243" max="11243" width="15.6640625" style="8" customWidth="1"/>
    <col min="11244" max="11244" width="14.6640625" style="8" customWidth="1"/>
    <col min="11245" max="11245" width="16.6640625" style="8" customWidth="1"/>
    <col min="11246" max="11246" width="14.6640625" style="8" customWidth="1"/>
    <col min="11247" max="11247" width="11.6640625" style="8" customWidth="1"/>
    <col min="11248" max="11248" width="12.88671875" style="8" customWidth="1"/>
    <col min="11249" max="11250" width="13.5546875" style="8" customWidth="1"/>
    <col min="11251" max="11251" width="13.44140625" style="8" customWidth="1"/>
    <col min="11252" max="11494" width="8.88671875" style="8"/>
    <col min="11495" max="11495" width="6.109375" style="8" customWidth="1"/>
    <col min="11496" max="11496" width="28.109375" style="8" customWidth="1"/>
    <col min="11497" max="11497" width="13.88671875" style="8" customWidth="1"/>
    <col min="11498" max="11498" width="14.6640625" style="8" customWidth="1"/>
    <col min="11499" max="11499" width="15.6640625" style="8" customWidth="1"/>
    <col min="11500" max="11500" width="14.6640625" style="8" customWidth="1"/>
    <col min="11501" max="11501" width="16.6640625" style="8" customWidth="1"/>
    <col min="11502" max="11502" width="14.6640625" style="8" customWidth="1"/>
    <col min="11503" max="11503" width="11.6640625" style="8" customWidth="1"/>
    <col min="11504" max="11504" width="12.88671875" style="8" customWidth="1"/>
    <col min="11505" max="11506" width="13.5546875" style="8" customWidth="1"/>
    <col min="11507" max="11507" width="13.44140625" style="8" customWidth="1"/>
    <col min="11508" max="11750" width="8.88671875" style="8"/>
    <col min="11751" max="11751" width="6.109375" style="8" customWidth="1"/>
    <col min="11752" max="11752" width="28.109375" style="8" customWidth="1"/>
    <col min="11753" max="11753" width="13.88671875" style="8" customWidth="1"/>
    <col min="11754" max="11754" width="14.6640625" style="8" customWidth="1"/>
    <col min="11755" max="11755" width="15.6640625" style="8" customWidth="1"/>
    <col min="11756" max="11756" width="14.6640625" style="8" customWidth="1"/>
    <col min="11757" max="11757" width="16.6640625" style="8" customWidth="1"/>
    <col min="11758" max="11758" width="14.6640625" style="8" customWidth="1"/>
    <col min="11759" max="11759" width="11.6640625" style="8" customWidth="1"/>
    <col min="11760" max="11760" width="12.88671875" style="8" customWidth="1"/>
    <col min="11761" max="11762" width="13.5546875" style="8" customWidth="1"/>
    <col min="11763" max="11763" width="13.44140625" style="8" customWidth="1"/>
    <col min="11764" max="12006" width="8.88671875" style="8"/>
    <col min="12007" max="12007" width="6.109375" style="8" customWidth="1"/>
    <col min="12008" max="12008" width="28.109375" style="8" customWidth="1"/>
    <col min="12009" max="12009" width="13.88671875" style="8" customWidth="1"/>
    <col min="12010" max="12010" width="14.6640625" style="8" customWidth="1"/>
    <col min="12011" max="12011" width="15.6640625" style="8" customWidth="1"/>
    <col min="12012" max="12012" width="14.6640625" style="8" customWidth="1"/>
    <col min="12013" max="12013" width="16.6640625" style="8" customWidth="1"/>
    <col min="12014" max="12014" width="14.6640625" style="8" customWidth="1"/>
    <col min="12015" max="12015" width="11.6640625" style="8" customWidth="1"/>
    <col min="12016" max="12016" width="12.88671875" style="8" customWidth="1"/>
    <col min="12017" max="12018" width="13.5546875" style="8" customWidth="1"/>
    <col min="12019" max="12019" width="13.44140625" style="8" customWidth="1"/>
    <col min="12020" max="12262" width="8.88671875" style="8"/>
    <col min="12263" max="12263" width="6.109375" style="8" customWidth="1"/>
    <col min="12264" max="12264" width="28.109375" style="8" customWidth="1"/>
    <col min="12265" max="12265" width="13.88671875" style="8" customWidth="1"/>
    <col min="12266" max="12266" width="14.6640625" style="8" customWidth="1"/>
    <col min="12267" max="12267" width="15.6640625" style="8" customWidth="1"/>
    <col min="12268" max="12268" width="14.6640625" style="8" customWidth="1"/>
    <col min="12269" max="12269" width="16.6640625" style="8" customWidth="1"/>
    <col min="12270" max="12270" width="14.6640625" style="8" customWidth="1"/>
    <col min="12271" max="12271" width="11.6640625" style="8" customWidth="1"/>
    <col min="12272" max="12272" width="12.88671875" style="8" customWidth="1"/>
    <col min="12273" max="12274" width="13.5546875" style="8" customWidth="1"/>
    <col min="12275" max="12275" width="13.44140625" style="8" customWidth="1"/>
    <col min="12276" max="12518" width="8.88671875" style="8"/>
    <col min="12519" max="12519" width="6.109375" style="8" customWidth="1"/>
    <col min="12520" max="12520" width="28.109375" style="8" customWidth="1"/>
    <col min="12521" max="12521" width="13.88671875" style="8" customWidth="1"/>
    <col min="12522" max="12522" width="14.6640625" style="8" customWidth="1"/>
    <col min="12523" max="12523" width="15.6640625" style="8" customWidth="1"/>
    <col min="12524" max="12524" width="14.6640625" style="8" customWidth="1"/>
    <col min="12525" max="12525" width="16.6640625" style="8" customWidth="1"/>
    <col min="12526" max="12526" width="14.6640625" style="8" customWidth="1"/>
    <col min="12527" max="12527" width="11.6640625" style="8" customWidth="1"/>
    <col min="12528" max="12528" width="12.88671875" style="8" customWidth="1"/>
    <col min="12529" max="12530" width="13.5546875" style="8" customWidth="1"/>
    <col min="12531" max="12531" width="13.44140625" style="8" customWidth="1"/>
    <col min="12532" max="12774" width="8.88671875" style="8"/>
    <col min="12775" max="12775" width="6.109375" style="8" customWidth="1"/>
    <col min="12776" max="12776" width="28.109375" style="8" customWidth="1"/>
    <col min="12777" max="12777" width="13.88671875" style="8" customWidth="1"/>
    <col min="12778" max="12778" width="14.6640625" style="8" customWidth="1"/>
    <col min="12779" max="12779" width="15.6640625" style="8" customWidth="1"/>
    <col min="12780" max="12780" width="14.6640625" style="8" customWidth="1"/>
    <col min="12781" max="12781" width="16.6640625" style="8" customWidth="1"/>
    <col min="12782" max="12782" width="14.6640625" style="8" customWidth="1"/>
    <col min="12783" max="12783" width="11.6640625" style="8" customWidth="1"/>
    <col min="12784" max="12784" width="12.88671875" style="8" customWidth="1"/>
    <col min="12785" max="12786" width="13.5546875" style="8" customWidth="1"/>
    <col min="12787" max="12787" width="13.44140625" style="8" customWidth="1"/>
    <col min="12788" max="13030" width="8.88671875" style="8"/>
    <col min="13031" max="13031" width="6.109375" style="8" customWidth="1"/>
    <col min="13032" max="13032" width="28.109375" style="8" customWidth="1"/>
    <col min="13033" max="13033" width="13.88671875" style="8" customWidth="1"/>
    <col min="13034" max="13034" width="14.6640625" style="8" customWidth="1"/>
    <col min="13035" max="13035" width="15.6640625" style="8" customWidth="1"/>
    <col min="13036" max="13036" width="14.6640625" style="8" customWidth="1"/>
    <col min="13037" max="13037" width="16.6640625" style="8" customWidth="1"/>
    <col min="13038" max="13038" width="14.6640625" style="8" customWidth="1"/>
    <col min="13039" max="13039" width="11.6640625" style="8" customWidth="1"/>
    <col min="13040" max="13040" width="12.88671875" style="8" customWidth="1"/>
    <col min="13041" max="13042" width="13.5546875" style="8" customWidth="1"/>
    <col min="13043" max="13043" width="13.44140625" style="8" customWidth="1"/>
    <col min="13044" max="13286" width="8.88671875" style="8"/>
    <col min="13287" max="13287" width="6.109375" style="8" customWidth="1"/>
    <col min="13288" max="13288" width="28.109375" style="8" customWidth="1"/>
    <col min="13289" max="13289" width="13.88671875" style="8" customWidth="1"/>
    <col min="13290" max="13290" width="14.6640625" style="8" customWidth="1"/>
    <col min="13291" max="13291" width="15.6640625" style="8" customWidth="1"/>
    <col min="13292" max="13292" width="14.6640625" style="8" customWidth="1"/>
    <col min="13293" max="13293" width="16.6640625" style="8" customWidth="1"/>
    <col min="13294" max="13294" width="14.6640625" style="8" customWidth="1"/>
    <col min="13295" max="13295" width="11.6640625" style="8" customWidth="1"/>
    <col min="13296" max="13296" width="12.88671875" style="8" customWidth="1"/>
    <col min="13297" max="13298" width="13.5546875" style="8" customWidth="1"/>
    <col min="13299" max="13299" width="13.44140625" style="8" customWidth="1"/>
    <col min="13300" max="13542" width="8.88671875" style="8"/>
    <col min="13543" max="13543" width="6.109375" style="8" customWidth="1"/>
    <col min="13544" max="13544" width="28.109375" style="8" customWidth="1"/>
    <col min="13545" max="13545" width="13.88671875" style="8" customWidth="1"/>
    <col min="13546" max="13546" width="14.6640625" style="8" customWidth="1"/>
    <col min="13547" max="13547" width="15.6640625" style="8" customWidth="1"/>
    <col min="13548" max="13548" width="14.6640625" style="8" customWidth="1"/>
    <col min="13549" max="13549" width="16.6640625" style="8" customWidth="1"/>
    <col min="13550" max="13550" width="14.6640625" style="8" customWidth="1"/>
    <col min="13551" max="13551" width="11.6640625" style="8" customWidth="1"/>
    <col min="13552" max="13552" width="12.88671875" style="8" customWidth="1"/>
    <col min="13553" max="13554" width="13.5546875" style="8" customWidth="1"/>
    <col min="13555" max="13555" width="13.44140625" style="8" customWidth="1"/>
    <col min="13556" max="13798" width="8.88671875" style="8"/>
    <col min="13799" max="13799" width="6.109375" style="8" customWidth="1"/>
    <col min="13800" max="13800" width="28.109375" style="8" customWidth="1"/>
    <col min="13801" max="13801" width="13.88671875" style="8" customWidth="1"/>
    <col min="13802" max="13802" width="14.6640625" style="8" customWidth="1"/>
    <col min="13803" max="13803" width="15.6640625" style="8" customWidth="1"/>
    <col min="13804" max="13804" width="14.6640625" style="8" customWidth="1"/>
    <col min="13805" max="13805" width="16.6640625" style="8" customWidth="1"/>
    <col min="13806" max="13806" width="14.6640625" style="8" customWidth="1"/>
    <col min="13807" max="13807" width="11.6640625" style="8" customWidth="1"/>
    <col min="13808" max="13808" width="12.88671875" style="8" customWidth="1"/>
    <col min="13809" max="13810" width="13.5546875" style="8" customWidth="1"/>
    <col min="13811" max="13811" width="13.44140625" style="8" customWidth="1"/>
    <col min="13812" max="14054" width="8.88671875" style="8"/>
    <col min="14055" max="14055" width="6.109375" style="8" customWidth="1"/>
    <col min="14056" max="14056" width="28.109375" style="8" customWidth="1"/>
    <col min="14057" max="14057" width="13.88671875" style="8" customWidth="1"/>
    <col min="14058" max="14058" width="14.6640625" style="8" customWidth="1"/>
    <col min="14059" max="14059" width="15.6640625" style="8" customWidth="1"/>
    <col min="14060" max="14060" width="14.6640625" style="8" customWidth="1"/>
    <col min="14061" max="14061" width="16.6640625" style="8" customWidth="1"/>
    <col min="14062" max="14062" width="14.6640625" style="8" customWidth="1"/>
    <col min="14063" max="14063" width="11.6640625" style="8" customWidth="1"/>
    <col min="14064" max="14064" width="12.88671875" style="8" customWidth="1"/>
    <col min="14065" max="14066" width="13.5546875" style="8" customWidth="1"/>
    <col min="14067" max="14067" width="13.44140625" style="8" customWidth="1"/>
    <col min="14068" max="14310" width="8.88671875" style="8"/>
    <col min="14311" max="14311" width="6.109375" style="8" customWidth="1"/>
    <col min="14312" max="14312" width="28.109375" style="8" customWidth="1"/>
    <col min="14313" max="14313" width="13.88671875" style="8" customWidth="1"/>
    <col min="14314" max="14314" width="14.6640625" style="8" customWidth="1"/>
    <col min="14315" max="14315" width="15.6640625" style="8" customWidth="1"/>
    <col min="14316" max="14316" width="14.6640625" style="8" customWidth="1"/>
    <col min="14317" max="14317" width="16.6640625" style="8" customWidth="1"/>
    <col min="14318" max="14318" width="14.6640625" style="8" customWidth="1"/>
    <col min="14319" max="14319" width="11.6640625" style="8" customWidth="1"/>
    <col min="14320" max="14320" width="12.88671875" style="8" customWidth="1"/>
    <col min="14321" max="14322" width="13.5546875" style="8" customWidth="1"/>
    <col min="14323" max="14323" width="13.44140625" style="8" customWidth="1"/>
    <col min="14324" max="14566" width="8.88671875" style="8"/>
    <col min="14567" max="14567" width="6.109375" style="8" customWidth="1"/>
    <col min="14568" max="14568" width="28.109375" style="8" customWidth="1"/>
    <col min="14569" max="14569" width="13.88671875" style="8" customWidth="1"/>
    <col min="14570" max="14570" width="14.6640625" style="8" customWidth="1"/>
    <col min="14571" max="14571" width="15.6640625" style="8" customWidth="1"/>
    <col min="14572" max="14572" width="14.6640625" style="8" customWidth="1"/>
    <col min="14573" max="14573" width="16.6640625" style="8" customWidth="1"/>
    <col min="14574" max="14574" width="14.6640625" style="8" customWidth="1"/>
    <col min="14575" max="14575" width="11.6640625" style="8" customWidth="1"/>
    <col min="14576" max="14576" width="12.88671875" style="8" customWidth="1"/>
    <col min="14577" max="14578" width="13.5546875" style="8" customWidth="1"/>
    <col min="14579" max="14579" width="13.44140625" style="8" customWidth="1"/>
    <col min="14580" max="14822" width="8.88671875" style="8"/>
    <col min="14823" max="14823" width="6.109375" style="8" customWidth="1"/>
    <col min="14824" max="14824" width="28.109375" style="8" customWidth="1"/>
    <col min="14825" max="14825" width="13.88671875" style="8" customWidth="1"/>
    <col min="14826" max="14826" width="14.6640625" style="8" customWidth="1"/>
    <col min="14827" max="14827" width="15.6640625" style="8" customWidth="1"/>
    <col min="14828" max="14828" width="14.6640625" style="8" customWidth="1"/>
    <col min="14829" max="14829" width="16.6640625" style="8" customWidth="1"/>
    <col min="14830" max="14830" width="14.6640625" style="8" customWidth="1"/>
    <col min="14831" max="14831" width="11.6640625" style="8" customWidth="1"/>
    <col min="14832" max="14832" width="12.88671875" style="8" customWidth="1"/>
    <col min="14833" max="14834" width="13.5546875" style="8" customWidth="1"/>
    <col min="14835" max="14835" width="13.44140625" style="8" customWidth="1"/>
    <col min="14836" max="15078" width="8.88671875" style="8"/>
    <col min="15079" max="15079" width="6.109375" style="8" customWidth="1"/>
    <col min="15080" max="15080" width="28.109375" style="8" customWidth="1"/>
    <col min="15081" max="15081" width="13.88671875" style="8" customWidth="1"/>
    <col min="15082" max="15082" width="14.6640625" style="8" customWidth="1"/>
    <col min="15083" max="15083" width="15.6640625" style="8" customWidth="1"/>
    <col min="15084" max="15084" width="14.6640625" style="8" customWidth="1"/>
    <col min="15085" max="15085" width="16.6640625" style="8" customWidth="1"/>
    <col min="15086" max="15086" width="14.6640625" style="8" customWidth="1"/>
    <col min="15087" max="15087" width="11.6640625" style="8" customWidth="1"/>
    <col min="15088" max="15088" width="12.88671875" style="8" customWidth="1"/>
    <col min="15089" max="15090" width="13.5546875" style="8" customWidth="1"/>
    <col min="15091" max="15091" width="13.44140625" style="8" customWidth="1"/>
    <col min="15092" max="15334" width="8.88671875" style="8"/>
    <col min="15335" max="15335" width="6.109375" style="8" customWidth="1"/>
    <col min="15336" max="15336" width="28.109375" style="8" customWidth="1"/>
    <col min="15337" max="15337" width="13.88671875" style="8" customWidth="1"/>
    <col min="15338" max="15338" width="14.6640625" style="8" customWidth="1"/>
    <col min="15339" max="15339" width="15.6640625" style="8" customWidth="1"/>
    <col min="15340" max="15340" width="14.6640625" style="8" customWidth="1"/>
    <col min="15341" max="15341" width="16.6640625" style="8" customWidth="1"/>
    <col min="15342" max="15342" width="14.6640625" style="8" customWidth="1"/>
    <col min="15343" max="15343" width="11.6640625" style="8" customWidth="1"/>
    <col min="15344" max="15344" width="12.88671875" style="8" customWidth="1"/>
    <col min="15345" max="15346" width="13.5546875" style="8" customWidth="1"/>
    <col min="15347" max="15347" width="13.44140625" style="8" customWidth="1"/>
    <col min="15348" max="15590" width="8.88671875" style="8"/>
    <col min="15591" max="15591" width="6.109375" style="8" customWidth="1"/>
    <col min="15592" max="15592" width="28.109375" style="8" customWidth="1"/>
    <col min="15593" max="15593" width="13.88671875" style="8" customWidth="1"/>
    <col min="15594" max="15594" width="14.6640625" style="8" customWidth="1"/>
    <col min="15595" max="15595" width="15.6640625" style="8" customWidth="1"/>
    <col min="15596" max="15596" width="14.6640625" style="8" customWidth="1"/>
    <col min="15597" max="15597" width="16.6640625" style="8" customWidth="1"/>
    <col min="15598" max="15598" width="14.6640625" style="8" customWidth="1"/>
    <col min="15599" max="15599" width="11.6640625" style="8" customWidth="1"/>
    <col min="15600" max="15600" width="12.88671875" style="8" customWidth="1"/>
    <col min="15601" max="15602" width="13.5546875" style="8" customWidth="1"/>
    <col min="15603" max="15603" width="13.44140625" style="8" customWidth="1"/>
    <col min="15604" max="15846" width="8.88671875" style="8"/>
    <col min="15847" max="15847" width="6.109375" style="8" customWidth="1"/>
    <col min="15848" max="15848" width="28.109375" style="8" customWidth="1"/>
    <col min="15849" max="15849" width="13.88671875" style="8" customWidth="1"/>
    <col min="15850" max="15850" width="14.6640625" style="8" customWidth="1"/>
    <col min="15851" max="15851" width="15.6640625" style="8" customWidth="1"/>
    <col min="15852" max="15852" width="14.6640625" style="8" customWidth="1"/>
    <col min="15853" max="15853" width="16.6640625" style="8" customWidth="1"/>
    <col min="15854" max="15854" width="14.6640625" style="8" customWidth="1"/>
    <col min="15855" max="15855" width="11.6640625" style="8" customWidth="1"/>
    <col min="15856" max="15856" width="12.88671875" style="8" customWidth="1"/>
    <col min="15857" max="15858" width="13.5546875" style="8" customWidth="1"/>
    <col min="15859" max="15859" width="13.44140625" style="8" customWidth="1"/>
    <col min="15860" max="16102" width="8.88671875" style="8"/>
    <col min="16103" max="16103" width="6.109375" style="8" customWidth="1"/>
    <col min="16104" max="16104" width="28.109375" style="8" customWidth="1"/>
    <col min="16105" max="16105" width="13.88671875" style="8" customWidth="1"/>
    <col min="16106" max="16106" width="14.6640625" style="8" customWidth="1"/>
    <col min="16107" max="16107" width="15.6640625" style="8" customWidth="1"/>
    <col min="16108" max="16108" width="14.6640625" style="8" customWidth="1"/>
    <col min="16109" max="16109" width="16.6640625" style="8" customWidth="1"/>
    <col min="16110" max="16110" width="14.6640625" style="8" customWidth="1"/>
    <col min="16111" max="16111" width="11.6640625" style="8" customWidth="1"/>
    <col min="16112" max="16112" width="12.88671875" style="8" customWidth="1"/>
    <col min="16113" max="16114" width="13.5546875" style="8" customWidth="1"/>
    <col min="16115" max="16115" width="13.44140625" style="8" customWidth="1"/>
    <col min="16116" max="16384" width="8.88671875" style="8"/>
  </cols>
  <sheetData>
    <row r="2" spans="1:13" ht="18" x14ac:dyDescent="0.35">
      <c r="B2" s="1" t="s">
        <v>98</v>
      </c>
      <c r="C2" s="1"/>
    </row>
    <row r="3" spans="1:13" ht="18.600000000000001" customHeight="1" x14ac:dyDescent="0.35">
      <c r="B3" s="1" t="s">
        <v>153</v>
      </c>
    </row>
    <row r="4" spans="1:13" ht="18.600000000000001" customHeight="1" thickBot="1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  <c r="K4" s="48"/>
      <c r="L4" s="48"/>
      <c r="M4" s="46"/>
    </row>
    <row r="5" spans="1:13" s="142" customFormat="1" ht="13.2" customHeight="1" x14ac:dyDescent="0.3">
      <c r="A5" s="247"/>
      <c r="B5" s="871" t="s">
        <v>930</v>
      </c>
      <c r="C5" s="536" t="s">
        <v>2</v>
      </c>
      <c r="D5" s="537" t="s">
        <v>828</v>
      </c>
      <c r="E5" s="538" t="s">
        <v>3</v>
      </c>
      <c r="F5" s="538" t="s">
        <v>4</v>
      </c>
      <c r="G5" s="538" t="s">
        <v>5</v>
      </c>
      <c r="H5" s="538" t="s">
        <v>6</v>
      </c>
      <c r="I5" s="539" t="s">
        <v>7</v>
      </c>
      <c r="J5" s="539" t="s">
        <v>8</v>
      </c>
      <c r="K5" s="539" t="s">
        <v>9</v>
      </c>
      <c r="L5" s="539" t="s">
        <v>10</v>
      </c>
      <c r="M5" s="540"/>
    </row>
    <row r="6" spans="1:13" ht="72.599999999999994" customHeight="1" x14ac:dyDescent="0.3">
      <c r="A6" s="248"/>
      <c r="B6" s="872"/>
      <c r="C6" s="243" t="s">
        <v>12</v>
      </c>
      <c r="D6" s="250" t="s">
        <v>843</v>
      </c>
      <c r="E6" s="250" t="s">
        <v>13</v>
      </c>
      <c r="F6" s="250" t="s">
        <v>14</v>
      </c>
      <c r="G6" s="250" t="s">
        <v>830</v>
      </c>
      <c r="H6" s="250" t="s">
        <v>15</v>
      </c>
      <c r="I6" s="244" t="s">
        <v>16</v>
      </c>
      <c r="J6" s="244" t="s">
        <v>17</v>
      </c>
      <c r="K6" s="244" t="s">
        <v>18</v>
      </c>
      <c r="L6" s="244" t="s">
        <v>123</v>
      </c>
      <c r="M6" s="541" t="s">
        <v>20</v>
      </c>
    </row>
    <row r="7" spans="1:13" s="433" customFormat="1" ht="23.4" customHeight="1" thickBot="1" x14ac:dyDescent="0.4">
      <c r="A7" s="432"/>
      <c r="B7" s="542" t="s">
        <v>844</v>
      </c>
      <c r="C7" s="667">
        <f>SUM(C12:C18)</f>
        <v>6217672.8200000003</v>
      </c>
      <c r="D7" s="543">
        <f>SUM(E7:K7)</f>
        <v>1039034.54</v>
      </c>
      <c r="E7" s="543">
        <v>46114.18</v>
      </c>
      <c r="F7" s="543">
        <v>42581.49</v>
      </c>
      <c r="G7" s="543">
        <v>478850.05</v>
      </c>
      <c r="H7" s="543">
        <v>202182.01</v>
      </c>
      <c r="I7" s="543">
        <v>5515.48</v>
      </c>
      <c r="J7" s="543">
        <v>8362.89</v>
      </c>
      <c r="K7" s="543">
        <v>255428.44</v>
      </c>
      <c r="L7" s="544"/>
      <c r="M7" s="788">
        <v>135</v>
      </c>
    </row>
    <row r="8" spans="1:13" x14ac:dyDescent="0.3">
      <c r="A8" s="63"/>
      <c r="B8" s="63"/>
      <c r="C8" s="64"/>
      <c r="D8" s="63"/>
      <c r="E8" s="64"/>
      <c r="F8" s="63"/>
      <c r="G8" s="64"/>
      <c r="H8" s="63"/>
      <c r="I8" s="63"/>
      <c r="J8" s="63"/>
      <c r="K8" s="57"/>
      <c r="L8" s="57"/>
      <c r="M8" s="5"/>
    </row>
    <row r="9" spans="1:13" x14ac:dyDescent="0.3">
      <c r="A9" s="46"/>
      <c r="B9" s="46"/>
      <c r="C9" s="46"/>
      <c r="D9" s="245"/>
      <c r="E9" s="46"/>
      <c r="F9" s="64"/>
      <c r="G9" s="63"/>
      <c r="H9" s="63"/>
      <c r="I9" s="63"/>
      <c r="J9" s="63"/>
      <c r="K9" s="57"/>
      <c r="L9" s="57"/>
      <c r="M9" s="63"/>
    </row>
    <row r="10" spans="1:13" ht="16.2" thickBot="1" x14ac:dyDescent="0.35">
      <c r="A10" s="46"/>
      <c r="B10" s="251"/>
      <c r="C10" s="46"/>
      <c r="D10" s="46"/>
      <c r="E10" s="46"/>
      <c r="F10" s="63"/>
      <c r="G10" s="63"/>
      <c r="H10" s="63"/>
      <c r="I10" s="63"/>
      <c r="J10" s="145"/>
      <c r="K10" s="63"/>
      <c r="L10" s="63"/>
      <c r="M10" s="63"/>
    </row>
    <row r="11" spans="1:13" s="142" customFormat="1" ht="68.400000000000006" customHeight="1" x14ac:dyDescent="0.3">
      <c r="A11" s="546" t="s">
        <v>11</v>
      </c>
      <c r="B11" s="772" t="s">
        <v>22</v>
      </c>
      <c r="C11" s="353" t="s">
        <v>29</v>
      </c>
      <c r="D11" s="350" t="s">
        <v>46</v>
      </c>
      <c r="E11" s="350" t="s">
        <v>47</v>
      </c>
      <c r="F11" s="353" t="s">
        <v>23</v>
      </c>
      <c r="G11" s="353" t="s">
        <v>881</v>
      </c>
      <c r="H11" s="353" t="s">
        <v>27</v>
      </c>
      <c r="I11" s="785" t="s">
        <v>28</v>
      </c>
      <c r="J11" s="79"/>
    </row>
    <row r="12" spans="1:13" s="142" customFormat="1" ht="22.2" customHeight="1" x14ac:dyDescent="0.4">
      <c r="A12" s="684">
        <v>1</v>
      </c>
      <c r="B12" s="787" t="s">
        <v>99</v>
      </c>
      <c r="C12" s="773">
        <v>1848000</v>
      </c>
      <c r="D12" s="774">
        <v>265737.58</v>
      </c>
      <c r="E12" s="774">
        <v>48667.79</v>
      </c>
      <c r="F12" s="775">
        <v>1976</v>
      </c>
      <c r="G12" s="775" t="s">
        <v>31</v>
      </c>
      <c r="H12" s="776">
        <v>1680</v>
      </c>
      <c r="I12" s="779">
        <v>1</v>
      </c>
      <c r="J12" s="79"/>
    </row>
    <row r="13" spans="1:13" s="142" customFormat="1" ht="22.2" customHeight="1" x14ac:dyDescent="0.4">
      <c r="A13" s="684">
        <v>2</v>
      </c>
      <c r="B13" s="787" t="s">
        <v>100</v>
      </c>
      <c r="C13" s="773">
        <v>1886566.37</v>
      </c>
      <c r="D13" s="774">
        <v>179730.54</v>
      </c>
      <c r="E13" s="774">
        <v>34681.89</v>
      </c>
      <c r="F13" s="775">
        <v>1965</v>
      </c>
      <c r="G13" s="775" t="s">
        <v>31</v>
      </c>
      <c r="H13" s="776">
        <v>1024.95</v>
      </c>
      <c r="I13" s="779">
        <v>2</v>
      </c>
      <c r="J13" s="79"/>
    </row>
    <row r="14" spans="1:13" s="142" customFormat="1" ht="22.2" customHeight="1" x14ac:dyDescent="0.4">
      <c r="A14" s="684">
        <v>3</v>
      </c>
      <c r="B14" s="787" t="s">
        <v>101</v>
      </c>
      <c r="C14" s="773">
        <v>763400</v>
      </c>
      <c r="D14" s="774">
        <v>63975.19</v>
      </c>
      <c r="E14" s="774">
        <v>31475.19</v>
      </c>
      <c r="F14" s="775">
        <v>1971</v>
      </c>
      <c r="G14" s="775" t="s">
        <v>31</v>
      </c>
      <c r="H14" s="776">
        <v>694</v>
      </c>
      <c r="I14" s="779">
        <v>1</v>
      </c>
      <c r="J14" s="79"/>
    </row>
    <row r="15" spans="1:13" s="142" customFormat="1" ht="22.2" customHeight="1" x14ac:dyDescent="0.4">
      <c r="A15" s="684">
        <v>4</v>
      </c>
      <c r="B15" s="787" t="s">
        <v>102</v>
      </c>
      <c r="C15" s="773">
        <v>1436206.45</v>
      </c>
      <c r="D15" s="774">
        <v>211215.84</v>
      </c>
      <c r="E15" s="774">
        <v>58020.3</v>
      </c>
      <c r="F15" s="775">
        <v>1982</v>
      </c>
      <c r="G15" s="775" t="s">
        <v>31</v>
      </c>
      <c r="H15" s="776">
        <v>1045.5999999999999</v>
      </c>
      <c r="I15" s="779">
        <v>2</v>
      </c>
      <c r="J15" s="440"/>
    </row>
    <row r="16" spans="1:13" s="142" customFormat="1" ht="22.2" customHeight="1" x14ac:dyDescent="0.4">
      <c r="A16" s="684">
        <v>5</v>
      </c>
      <c r="B16" s="787" t="s">
        <v>103</v>
      </c>
      <c r="C16" s="773">
        <v>283500</v>
      </c>
      <c r="D16" s="774">
        <v>30631.46</v>
      </c>
      <c r="E16" s="774">
        <v>29336.84</v>
      </c>
      <c r="F16" s="775">
        <v>1985</v>
      </c>
      <c r="G16" s="775" t="s">
        <v>31</v>
      </c>
      <c r="H16" s="776">
        <v>315</v>
      </c>
      <c r="I16" s="779">
        <v>1</v>
      </c>
      <c r="J16" s="79"/>
    </row>
    <row r="17" spans="1:13" s="152" customFormat="1" ht="22.2" customHeight="1" x14ac:dyDescent="0.4">
      <c r="A17" s="684">
        <v>6</v>
      </c>
      <c r="B17" s="787" t="s">
        <v>882</v>
      </c>
      <c r="C17" s="773">
        <v>0</v>
      </c>
      <c r="D17" s="774">
        <v>21584.11</v>
      </c>
      <c r="E17" s="777"/>
      <c r="F17" s="775"/>
      <c r="G17" s="778"/>
      <c r="H17" s="776">
        <v>199</v>
      </c>
      <c r="I17" s="779">
        <v>1</v>
      </c>
    </row>
    <row r="18" spans="1:13" s="152" customFormat="1" ht="22.2" customHeight="1" thickBot="1" x14ac:dyDescent="0.45">
      <c r="A18" s="547">
        <v>7</v>
      </c>
      <c r="B18" s="786" t="s">
        <v>883</v>
      </c>
      <c r="C18" s="780">
        <v>0</v>
      </c>
      <c r="D18" s="781">
        <v>17863.63</v>
      </c>
      <c r="E18" s="781"/>
      <c r="F18" s="782"/>
      <c r="G18" s="782"/>
      <c r="H18" s="783">
        <v>117</v>
      </c>
      <c r="I18" s="784">
        <v>1</v>
      </c>
    </row>
    <row r="19" spans="1:13" s="435" customFormat="1" ht="4.95" customHeight="1" x14ac:dyDescent="0.3">
      <c r="A19" s="436"/>
      <c r="B19" s="437"/>
      <c r="C19" s="436"/>
      <c r="D19" s="437"/>
      <c r="E19" s="436"/>
      <c r="F19" s="436"/>
      <c r="G19" s="436"/>
      <c r="H19" s="438"/>
      <c r="I19" s="436"/>
      <c r="J19" s="438"/>
      <c r="K19" s="434"/>
      <c r="L19" s="434"/>
    </row>
    <row r="20" spans="1:13" s="5" customFormat="1" ht="16.95" customHeight="1" x14ac:dyDescent="0.3">
      <c r="A20" s="8" t="s">
        <v>823</v>
      </c>
      <c r="B20" s="8"/>
      <c r="C20" s="4"/>
      <c r="D20" s="4"/>
      <c r="E20" s="4"/>
      <c r="F20" s="4"/>
    </row>
    <row r="21" spans="1:13" s="5" customFormat="1" ht="16.95" customHeight="1" x14ac:dyDescent="0.3">
      <c r="A21" s="332" t="s">
        <v>846</v>
      </c>
      <c r="B21" s="8"/>
      <c r="C21" s="4"/>
      <c r="D21" s="4"/>
      <c r="E21" s="4"/>
      <c r="F21" s="4"/>
    </row>
    <row r="22" spans="1:13" s="5" customFormat="1" ht="16.95" customHeight="1" x14ac:dyDescent="0.3">
      <c r="A22" s="332" t="s">
        <v>847</v>
      </c>
      <c r="B22" s="8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s="5" customFormat="1" ht="16.95" customHeight="1" x14ac:dyDescent="0.3">
      <c r="A23" s="332" t="s">
        <v>991</v>
      </c>
      <c r="B23" s="8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6.95" customHeight="1" thickBot="1" x14ac:dyDescent="0.35"/>
    <row r="25" spans="1:13" ht="19.95" customHeight="1" x14ac:dyDescent="0.3">
      <c r="A25" s="5"/>
      <c r="B25" s="86"/>
      <c r="C25" s="826" t="s">
        <v>32</v>
      </c>
      <c r="D25" s="803"/>
      <c r="E25" s="803"/>
      <c r="F25" s="827"/>
      <c r="G25" s="862" t="s">
        <v>33</v>
      </c>
      <c r="H25" s="863"/>
      <c r="I25" s="873" t="s">
        <v>848</v>
      </c>
      <c r="J25" s="869" t="s">
        <v>905</v>
      </c>
    </row>
    <row r="26" spans="1:13" ht="54" customHeight="1" x14ac:dyDescent="0.3">
      <c r="A26" s="5"/>
      <c r="B26" s="548" t="s">
        <v>34</v>
      </c>
      <c r="C26" s="233" t="s">
        <v>35</v>
      </c>
      <c r="D26" s="234" t="s">
        <v>36</v>
      </c>
      <c r="E26" s="234" t="s">
        <v>37</v>
      </c>
      <c r="F26" s="235" t="s">
        <v>64</v>
      </c>
      <c r="G26" s="224" t="s">
        <v>105</v>
      </c>
      <c r="H26" s="225" t="s">
        <v>39</v>
      </c>
      <c r="I26" s="874"/>
      <c r="J26" s="870"/>
    </row>
    <row r="27" spans="1:13" x14ac:dyDescent="0.3">
      <c r="A27" s="178"/>
      <c r="B27" s="82" t="s">
        <v>106</v>
      </c>
      <c r="C27" s="263">
        <v>5000</v>
      </c>
      <c r="D27" s="264">
        <v>4000</v>
      </c>
      <c r="E27" s="264">
        <v>5000</v>
      </c>
      <c r="F27" s="265">
        <v>1300</v>
      </c>
      <c r="G27" s="259">
        <v>5000</v>
      </c>
      <c r="H27" s="260">
        <v>1250</v>
      </c>
      <c r="I27" s="256">
        <v>1848000</v>
      </c>
      <c r="J27" s="479">
        <v>1500</v>
      </c>
    </row>
    <row r="28" spans="1:13" x14ac:dyDescent="0.3">
      <c r="A28" s="178"/>
      <c r="B28" s="82" t="s">
        <v>107</v>
      </c>
      <c r="C28" s="263">
        <v>20000</v>
      </c>
      <c r="D28" s="264">
        <v>6000</v>
      </c>
      <c r="E28" s="264">
        <v>5000</v>
      </c>
      <c r="F28" s="265">
        <v>1300</v>
      </c>
      <c r="G28" s="259">
        <v>5000</v>
      </c>
      <c r="H28" s="260">
        <v>1250</v>
      </c>
      <c r="I28" s="256">
        <v>922455</v>
      </c>
      <c r="J28" s="479">
        <v>1500</v>
      </c>
    </row>
    <row r="29" spans="1:13" x14ac:dyDescent="0.3">
      <c r="A29" s="178"/>
      <c r="B29" s="82" t="s">
        <v>108</v>
      </c>
      <c r="C29" s="263">
        <v>20000</v>
      </c>
      <c r="D29" s="264">
        <v>4000</v>
      </c>
      <c r="E29" s="264">
        <v>5000</v>
      </c>
      <c r="F29" s="265">
        <v>1300</v>
      </c>
      <c r="G29" s="259">
        <v>5000</v>
      </c>
      <c r="H29" s="260">
        <v>1250</v>
      </c>
      <c r="I29" s="256">
        <v>763400</v>
      </c>
      <c r="J29" s="479">
        <v>1500</v>
      </c>
    </row>
    <row r="30" spans="1:13" x14ac:dyDescent="0.3">
      <c r="A30" s="178"/>
      <c r="B30" s="82" t="s">
        <v>849</v>
      </c>
      <c r="C30" s="263">
        <v>5000</v>
      </c>
      <c r="D30" s="264">
        <v>4000</v>
      </c>
      <c r="E30" s="264">
        <v>5000</v>
      </c>
      <c r="F30" s="265">
        <v>1300</v>
      </c>
      <c r="G30" s="259">
        <v>5000</v>
      </c>
      <c r="H30" s="260">
        <v>1250</v>
      </c>
      <c r="I30" s="257"/>
      <c r="J30" s="479">
        <v>1500</v>
      </c>
    </row>
    <row r="31" spans="1:13" ht="15" thickBot="1" x14ac:dyDescent="0.35">
      <c r="A31" s="178"/>
      <c r="B31" s="486" t="s">
        <v>109</v>
      </c>
      <c r="C31" s="266">
        <v>5000</v>
      </c>
      <c r="D31" s="267">
        <v>4000</v>
      </c>
      <c r="E31" s="267">
        <v>5000</v>
      </c>
      <c r="F31" s="268">
        <v>1300</v>
      </c>
      <c r="G31" s="261">
        <v>2000</v>
      </c>
      <c r="H31" s="262">
        <v>1250</v>
      </c>
      <c r="I31" s="258"/>
      <c r="J31" s="480">
        <v>1500</v>
      </c>
    </row>
    <row r="33" spans="2:2" x14ac:dyDescent="0.3">
      <c r="B33" s="75" t="s">
        <v>840</v>
      </c>
    </row>
    <row r="34" spans="2:2" x14ac:dyDescent="0.3">
      <c r="B34" s="8" t="s">
        <v>811</v>
      </c>
    </row>
  </sheetData>
  <mergeCells count="5">
    <mergeCell ref="J25:J26"/>
    <mergeCell ref="B5:B6"/>
    <mergeCell ref="C25:F25"/>
    <mergeCell ref="G25:H25"/>
    <mergeCell ref="I25:I26"/>
  </mergeCells>
  <pageMargins left="0.25" right="0.25" top="0.37" bottom="0.37" header="0.3" footer="0.3"/>
  <pageSetup paperSize="9"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47"/>
  <sheetViews>
    <sheetView zoomScale="50" zoomScaleNormal="50" workbookViewId="0">
      <selection activeCell="I34" sqref="I34:I35"/>
    </sheetView>
  </sheetViews>
  <sheetFormatPr defaultRowHeight="14.4" x14ac:dyDescent="0.3"/>
  <cols>
    <col min="1" max="1" width="6.33203125" style="8" customWidth="1"/>
    <col min="2" max="2" width="31.33203125" style="8" customWidth="1"/>
    <col min="3" max="4" width="15.88671875" style="8" customWidth="1"/>
    <col min="5" max="5" width="16" style="8" customWidth="1"/>
    <col min="6" max="6" width="16.109375" style="8" bestFit="1" customWidth="1"/>
    <col min="7" max="7" width="14.88671875" style="8" bestFit="1" customWidth="1"/>
    <col min="8" max="8" width="18" style="8" customWidth="1"/>
    <col min="9" max="9" width="15.6640625" style="8" customWidth="1"/>
    <col min="10" max="14" width="12.5546875" style="8" customWidth="1"/>
    <col min="15" max="25" width="8.88671875" style="8"/>
    <col min="26" max="26" width="9.5546875" style="8" customWidth="1"/>
    <col min="27" max="255" width="8.88671875" style="8"/>
    <col min="256" max="256" width="6.33203125" style="8" customWidth="1"/>
    <col min="257" max="257" width="28.33203125" style="8" customWidth="1"/>
    <col min="258" max="258" width="13.6640625" style="8" customWidth="1"/>
    <col min="259" max="259" width="14.5546875" style="8" customWidth="1"/>
    <col min="260" max="260" width="15.5546875" style="8" customWidth="1"/>
    <col min="261" max="261" width="14.5546875" style="8" customWidth="1"/>
    <col min="262" max="262" width="16.5546875" style="8" customWidth="1"/>
    <col min="263" max="263" width="14.5546875" style="8" customWidth="1"/>
    <col min="264" max="264" width="11.5546875" style="8" customWidth="1"/>
    <col min="265" max="265" width="12.6640625" style="8" customWidth="1"/>
    <col min="266" max="267" width="13.5546875" style="8" customWidth="1"/>
    <col min="268" max="268" width="13.44140625" style="8" customWidth="1"/>
    <col min="269" max="511" width="8.88671875" style="8"/>
    <col min="512" max="512" width="6.33203125" style="8" customWidth="1"/>
    <col min="513" max="513" width="28.33203125" style="8" customWidth="1"/>
    <col min="514" max="514" width="13.6640625" style="8" customWidth="1"/>
    <col min="515" max="515" width="14.5546875" style="8" customWidth="1"/>
    <col min="516" max="516" width="15.5546875" style="8" customWidth="1"/>
    <col min="517" max="517" width="14.5546875" style="8" customWidth="1"/>
    <col min="518" max="518" width="16.5546875" style="8" customWidth="1"/>
    <col min="519" max="519" width="14.5546875" style="8" customWidth="1"/>
    <col min="520" max="520" width="11.5546875" style="8" customWidth="1"/>
    <col min="521" max="521" width="12.6640625" style="8" customWidth="1"/>
    <col min="522" max="523" width="13.5546875" style="8" customWidth="1"/>
    <col min="524" max="524" width="13.44140625" style="8" customWidth="1"/>
    <col min="525" max="767" width="8.88671875" style="8"/>
    <col min="768" max="768" width="6.33203125" style="8" customWidth="1"/>
    <col min="769" max="769" width="28.33203125" style="8" customWidth="1"/>
    <col min="770" max="770" width="13.6640625" style="8" customWidth="1"/>
    <col min="771" max="771" width="14.5546875" style="8" customWidth="1"/>
    <col min="772" max="772" width="15.5546875" style="8" customWidth="1"/>
    <col min="773" max="773" width="14.5546875" style="8" customWidth="1"/>
    <col min="774" max="774" width="16.5546875" style="8" customWidth="1"/>
    <col min="775" max="775" width="14.5546875" style="8" customWidth="1"/>
    <col min="776" max="776" width="11.5546875" style="8" customWidth="1"/>
    <col min="777" max="777" width="12.6640625" style="8" customWidth="1"/>
    <col min="778" max="779" width="13.5546875" style="8" customWidth="1"/>
    <col min="780" max="780" width="13.44140625" style="8" customWidth="1"/>
    <col min="781" max="1023" width="8.88671875" style="8"/>
    <col min="1024" max="1024" width="6.33203125" style="8" customWidth="1"/>
    <col min="1025" max="1025" width="28.33203125" style="8" customWidth="1"/>
    <col min="1026" max="1026" width="13.6640625" style="8" customWidth="1"/>
    <col min="1027" max="1027" width="14.5546875" style="8" customWidth="1"/>
    <col min="1028" max="1028" width="15.5546875" style="8" customWidth="1"/>
    <col min="1029" max="1029" width="14.5546875" style="8" customWidth="1"/>
    <col min="1030" max="1030" width="16.5546875" style="8" customWidth="1"/>
    <col min="1031" max="1031" width="14.5546875" style="8" customWidth="1"/>
    <col min="1032" max="1032" width="11.5546875" style="8" customWidth="1"/>
    <col min="1033" max="1033" width="12.6640625" style="8" customWidth="1"/>
    <col min="1034" max="1035" width="13.5546875" style="8" customWidth="1"/>
    <col min="1036" max="1036" width="13.44140625" style="8" customWidth="1"/>
    <col min="1037" max="1279" width="8.88671875" style="8"/>
    <col min="1280" max="1280" width="6.33203125" style="8" customWidth="1"/>
    <col min="1281" max="1281" width="28.33203125" style="8" customWidth="1"/>
    <col min="1282" max="1282" width="13.6640625" style="8" customWidth="1"/>
    <col min="1283" max="1283" width="14.5546875" style="8" customWidth="1"/>
    <col min="1284" max="1284" width="15.5546875" style="8" customWidth="1"/>
    <col min="1285" max="1285" width="14.5546875" style="8" customWidth="1"/>
    <col min="1286" max="1286" width="16.5546875" style="8" customWidth="1"/>
    <col min="1287" max="1287" width="14.5546875" style="8" customWidth="1"/>
    <col min="1288" max="1288" width="11.5546875" style="8" customWidth="1"/>
    <col min="1289" max="1289" width="12.6640625" style="8" customWidth="1"/>
    <col min="1290" max="1291" width="13.5546875" style="8" customWidth="1"/>
    <col min="1292" max="1292" width="13.44140625" style="8" customWidth="1"/>
    <col min="1293" max="1535" width="8.88671875" style="8"/>
    <col min="1536" max="1536" width="6.33203125" style="8" customWidth="1"/>
    <col min="1537" max="1537" width="28.33203125" style="8" customWidth="1"/>
    <col min="1538" max="1538" width="13.6640625" style="8" customWidth="1"/>
    <col min="1539" max="1539" width="14.5546875" style="8" customWidth="1"/>
    <col min="1540" max="1540" width="15.5546875" style="8" customWidth="1"/>
    <col min="1541" max="1541" width="14.5546875" style="8" customWidth="1"/>
    <col min="1542" max="1542" width="16.5546875" style="8" customWidth="1"/>
    <col min="1543" max="1543" width="14.5546875" style="8" customWidth="1"/>
    <col min="1544" max="1544" width="11.5546875" style="8" customWidth="1"/>
    <col min="1545" max="1545" width="12.6640625" style="8" customWidth="1"/>
    <col min="1546" max="1547" width="13.5546875" style="8" customWidth="1"/>
    <col min="1548" max="1548" width="13.44140625" style="8" customWidth="1"/>
    <col min="1549" max="1791" width="8.88671875" style="8"/>
    <col min="1792" max="1792" width="6.33203125" style="8" customWidth="1"/>
    <col min="1793" max="1793" width="28.33203125" style="8" customWidth="1"/>
    <col min="1794" max="1794" width="13.6640625" style="8" customWidth="1"/>
    <col min="1795" max="1795" width="14.5546875" style="8" customWidth="1"/>
    <col min="1796" max="1796" width="15.5546875" style="8" customWidth="1"/>
    <col min="1797" max="1797" width="14.5546875" style="8" customWidth="1"/>
    <col min="1798" max="1798" width="16.5546875" style="8" customWidth="1"/>
    <col min="1799" max="1799" width="14.5546875" style="8" customWidth="1"/>
    <col min="1800" max="1800" width="11.5546875" style="8" customWidth="1"/>
    <col min="1801" max="1801" width="12.6640625" style="8" customWidth="1"/>
    <col min="1802" max="1803" width="13.5546875" style="8" customWidth="1"/>
    <col min="1804" max="1804" width="13.44140625" style="8" customWidth="1"/>
    <col min="1805" max="2047" width="8.88671875" style="8"/>
    <col min="2048" max="2048" width="6.33203125" style="8" customWidth="1"/>
    <col min="2049" max="2049" width="28.33203125" style="8" customWidth="1"/>
    <col min="2050" max="2050" width="13.6640625" style="8" customWidth="1"/>
    <col min="2051" max="2051" width="14.5546875" style="8" customWidth="1"/>
    <col min="2052" max="2052" width="15.5546875" style="8" customWidth="1"/>
    <col min="2053" max="2053" width="14.5546875" style="8" customWidth="1"/>
    <col min="2054" max="2054" width="16.5546875" style="8" customWidth="1"/>
    <col min="2055" max="2055" width="14.5546875" style="8" customWidth="1"/>
    <col min="2056" max="2056" width="11.5546875" style="8" customWidth="1"/>
    <col min="2057" max="2057" width="12.6640625" style="8" customWidth="1"/>
    <col min="2058" max="2059" width="13.5546875" style="8" customWidth="1"/>
    <col min="2060" max="2060" width="13.44140625" style="8" customWidth="1"/>
    <col min="2061" max="2303" width="8.88671875" style="8"/>
    <col min="2304" max="2304" width="6.33203125" style="8" customWidth="1"/>
    <col min="2305" max="2305" width="28.33203125" style="8" customWidth="1"/>
    <col min="2306" max="2306" width="13.6640625" style="8" customWidth="1"/>
    <col min="2307" max="2307" width="14.5546875" style="8" customWidth="1"/>
    <col min="2308" max="2308" width="15.5546875" style="8" customWidth="1"/>
    <col min="2309" max="2309" width="14.5546875" style="8" customWidth="1"/>
    <col min="2310" max="2310" width="16.5546875" style="8" customWidth="1"/>
    <col min="2311" max="2311" width="14.5546875" style="8" customWidth="1"/>
    <col min="2312" max="2312" width="11.5546875" style="8" customWidth="1"/>
    <col min="2313" max="2313" width="12.6640625" style="8" customWidth="1"/>
    <col min="2314" max="2315" width="13.5546875" style="8" customWidth="1"/>
    <col min="2316" max="2316" width="13.44140625" style="8" customWidth="1"/>
    <col min="2317" max="2559" width="8.88671875" style="8"/>
    <col min="2560" max="2560" width="6.33203125" style="8" customWidth="1"/>
    <col min="2561" max="2561" width="28.33203125" style="8" customWidth="1"/>
    <col min="2562" max="2562" width="13.6640625" style="8" customWidth="1"/>
    <col min="2563" max="2563" width="14.5546875" style="8" customWidth="1"/>
    <col min="2564" max="2564" width="15.5546875" style="8" customWidth="1"/>
    <col min="2565" max="2565" width="14.5546875" style="8" customWidth="1"/>
    <col min="2566" max="2566" width="16.5546875" style="8" customWidth="1"/>
    <col min="2567" max="2567" width="14.5546875" style="8" customWidth="1"/>
    <col min="2568" max="2568" width="11.5546875" style="8" customWidth="1"/>
    <col min="2569" max="2569" width="12.6640625" style="8" customWidth="1"/>
    <col min="2570" max="2571" width="13.5546875" style="8" customWidth="1"/>
    <col min="2572" max="2572" width="13.44140625" style="8" customWidth="1"/>
    <col min="2573" max="2815" width="8.88671875" style="8"/>
    <col min="2816" max="2816" width="6.33203125" style="8" customWidth="1"/>
    <col min="2817" max="2817" width="28.33203125" style="8" customWidth="1"/>
    <col min="2818" max="2818" width="13.6640625" style="8" customWidth="1"/>
    <col min="2819" max="2819" width="14.5546875" style="8" customWidth="1"/>
    <col min="2820" max="2820" width="15.5546875" style="8" customWidth="1"/>
    <col min="2821" max="2821" width="14.5546875" style="8" customWidth="1"/>
    <col min="2822" max="2822" width="16.5546875" style="8" customWidth="1"/>
    <col min="2823" max="2823" width="14.5546875" style="8" customWidth="1"/>
    <col min="2824" max="2824" width="11.5546875" style="8" customWidth="1"/>
    <col min="2825" max="2825" width="12.6640625" style="8" customWidth="1"/>
    <col min="2826" max="2827" width="13.5546875" style="8" customWidth="1"/>
    <col min="2828" max="2828" width="13.44140625" style="8" customWidth="1"/>
    <col min="2829" max="3071" width="8.88671875" style="8"/>
    <col min="3072" max="3072" width="6.33203125" style="8" customWidth="1"/>
    <col min="3073" max="3073" width="28.33203125" style="8" customWidth="1"/>
    <col min="3074" max="3074" width="13.6640625" style="8" customWidth="1"/>
    <col min="3075" max="3075" width="14.5546875" style="8" customWidth="1"/>
    <col min="3076" max="3076" width="15.5546875" style="8" customWidth="1"/>
    <col min="3077" max="3077" width="14.5546875" style="8" customWidth="1"/>
    <col min="3078" max="3078" width="16.5546875" style="8" customWidth="1"/>
    <col min="3079" max="3079" width="14.5546875" style="8" customWidth="1"/>
    <col min="3080" max="3080" width="11.5546875" style="8" customWidth="1"/>
    <col min="3081" max="3081" width="12.6640625" style="8" customWidth="1"/>
    <col min="3082" max="3083" width="13.5546875" style="8" customWidth="1"/>
    <col min="3084" max="3084" width="13.44140625" style="8" customWidth="1"/>
    <col min="3085" max="3327" width="8.88671875" style="8"/>
    <col min="3328" max="3328" width="6.33203125" style="8" customWidth="1"/>
    <col min="3329" max="3329" width="28.33203125" style="8" customWidth="1"/>
    <col min="3330" max="3330" width="13.6640625" style="8" customWidth="1"/>
    <col min="3331" max="3331" width="14.5546875" style="8" customWidth="1"/>
    <col min="3332" max="3332" width="15.5546875" style="8" customWidth="1"/>
    <col min="3333" max="3333" width="14.5546875" style="8" customWidth="1"/>
    <col min="3334" max="3334" width="16.5546875" style="8" customWidth="1"/>
    <col min="3335" max="3335" width="14.5546875" style="8" customWidth="1"/>
    <col min="3336" max="3336" width="11.5546875" style="8" customWidth="1"/>
    <col min="3337" max="3337" width="12.6640625" style="8" customWidth="1"/>
    <col min="3338" max="3339" width="13.5546875" style="8" customWidth="1"/>
    <col min="3340" max="3340" width="13.44140625" style="8" customWidth="1"/>
    <col min="3341" max="3583" width="8.88671875" style="8"/>
    <col min="3584" max="3584" width="6.33203125" style="8" customWidth="1"/>
    <col min="3585" max="3585" width="28.33203125" style="8" customWidth="1"/>
    <col min="3586" max="3586" width="13.6640625" style="8" customWidth="1"/>
    <col min="3587" max="3587" width="14.5546875" style="8" customWidth="1"/>
    <col min="3588" max="3588" width="15.5546875" style="8" customWidth="1"/>
    <col min="3589" max="3589" width="14.5546875" style="8" customWidth="1"/>
    <col min="3590" max="3590" width="16.5546875" style="8" customWidth="1"/>
    <col min="3591" max="3591" width="14.5546875" style="8" customWidth="1"/>
    <col min="3592" max="3592" width="11.5546875" style="8" customWidth="1"/>
    <col min="3593" max="3593" width="12.6640625" style="8" customWidth="1"/>
    <col min="3594" max="3595" width="13.5546875" style="8" customWidth="1"/>
    <col min="3596" max="3596" width="13.44140625" style="8" customWidth="1"/>
    <col min="3597" max="3839" width="8.88671875" style="8"/>
    <col min="3840" max="3840" width="6.33203125" style="8" customWidth="1"/>
    <col min="3841" max="3841" width="28.33203125" style="8" customWidth="1"/>
    <col min="3842" max="3842" width="13.6640625" style="8" customWidth="1"/>
    <col min="3843" max="3843" width="14.5546875" style="8" customWidth="1"/>
    <col min="3844" max="3844" width="15.5546875" style="8" customWidth="1"/>
    <col min="3845" max="3845" width="14.5546875" style="8" customWidth="1"/>
    <col min="3846" max="3846" width="16.5546875" style="8" customWidth="1"/>
    <col min="3847" max="3847" width="14.5546875" style="8" customWidth="1"/>
    <col min="3848" max="3848" width="11.5546875" style="8" customWidth="1"/>
    <col min="3849" max="3849" width="12.6640625" style="8" customWidth="1"/>
    <col min="3850" max="3851" width="13.5546875" style="8" customWidth="1"/>
    <col min="3852" max="3852" width="13.44140625" style="8" customWidth="1"/>
    <col min="3853" max="4095" width="8.88671875" style="8"/>
    <col min="4096" max="4096" width="6.33203125" style="8" customWidth="1"/>
    <col min="4097" max="4097" width="28.33203125" style="8" customWidth="1"/>
    <col min="4098" max="4098" width="13.6640625" style="8" customWidth="1"/>
    <col min="4099" max="4099" width="14.5546875" style="8" customWidth="1"/>
    <col min="4100" max="4100" width="15.5546875" style="8" customWidth="1"/>
    <col min="4101" max="4101" width="14.5546875" style="8" customWidth="1"/>
    <col min="4102" max="4102" width="16.5546875" style="8" customWidth="1"/>
    <col min="4103" max="4103" width="14.5546875" style="8" customWidth="1"/>
    <col min="4104" max="4104" width="11.5546875" style="8" customWidth="1"/>
    <col min="4105" max="4105" width="12.6640625" style="8" customWidth="1"/>
    <col min="4106" max="4107" width="13.5546875" style="8" customWidth="1"/>
    <col min="4108" max="4108" width="13.44140625" style="8" customWidth="1"/>
    <col min="4109" max="4351" width="8.88671875" style="8"/>
    <col min="4352" max="4352" width="6.33203125" style="8" customWidth="1"/>
    <col min="4353" max="4353" width="28.33203125" style="8" customWidth="1"/>
    <col min="4354" max="4354" width="13.6640625" style="8" customWidth="1"/>
    <col min="4355" max="4355" width="14.5546875" style="8" customWidth="1"/>
    <col min="4356" max="4356" width="15.5546875" style="8" customWidth="1"/>
    <col min="4357" max="4357" width="14.5546875" style="8" customWidth="1"/>
    <col min="4358" max="4358" width="16.5546875" style="8" customWidth="1"/>
    <col min="4359" max="4359" width="14.5546875" style="8" customWidth="1"/>
    <col min="4360" max="4360" width="11.5546875" style="8" customWidth="1"/>
    <col min="4361" max="4361" width="12.6640625" style="8" customWidth="1"/>
    <col min="4362" max="4363" width="13.5546875" style="8" customWidth="1"/>
    <col min="4364" max="4364" width="13.44140625" style="8" customWidth="1"/>
    <col min="4365" max="4607" width="8.88671875" style="8"/>
    <col min="4608" max="4608" width="6.33203125" style="8" customWidth="1"/>
    <col min="4609" max="4609" width="28.33203125" style="8" customWidth="1"/>
    <col min="4610" max="4610" width="13.6640625" style="8" customWidth="1"/>
    <col min="4611" max="4611" width="14.5546875" style="8" customWidth="1"/>
    <col min="4612" max="4612" width="15.5546875" style="8" customWidth="1"/>
    <col min="4613" max="4613" width="14.5546875" style="8" customWidth="1"/>
    <col min="4614" max="4614" width="16.5546875" style="8" customWidth="1"/>
    <col min="4615" max="4615" width="14.5546875" style="8" customWidth="1"/>
    <col min="4616" max="4616" width="11.5546875" style="8" customWidth="1"/>
    <col min="4617" max="4617" width="12.6640625" style="8" customWidth="1"/>
    <col min="4618" max="4619" width="13.5546875" style="8" customWidth="1"/>
    <col min="4620" max="4620" width="13.44140625" style="8" customWidth="1"/>
    <col min="4621" max="4863" width="8.88671875" style="8"/>
    <col min="4864" max="4864" width="6.33203125" style="8" customWidth="1"/>
    <col min="4865" max="4865" width="28.33203125" style="8" customWidth="1"/>
    <col min="4866" max="4866" width="13.6640625" style="8" customWidth="1"/>
    <col min="4867" max="4867" width="14.5546875" style="8" customWidth="1"/>
    <col min="4868" max="4868" width="15.5546875" style="8" customWidth="1"/>
    <col min="4869" max="4869" width="14.5546875" style="8" customWidth="1"/>
    <col min="4870" max="4870" width="16.5546875" style="8" customWidth="1"/>
    <col min="4871" max="4871" width="14.5546875" style="8" customWidth="1"/>
    <col min="4872" max="4872" width="11.5546875" style="8" customWidth="1"/>
    <col min="4873" max="4873" width="12.6640625" style="8" customWidth="1"/>
    <col min="4874" max="4875" width="13.5546875" style="8" customWidth="1"/>
    <col min="4876" max="4876" width="13.44140625" style="8" customWidth="1"/>
    <col min="4877" max="5119" width="8.88671875" style="8"/>
    <col min="5120" max="5120" width="6.33203125" style="8" customWidth="1"/>
    <col min="5121" max="5121" width="28.33203125" style="8" customWidth="1"/>
    <col min="5122" max="5122" width="13.6640625" style="8" customWidth="1"/>
    <col min="5123" max="5123" width="14.5546875" style="8" customWidth="1"/>
    <col min="5124" max="5124" width="15.5546875" style="8" customWidth="1"/>
    <col min="5125" max="5125" width="14.5546875" style="8" customWidth="1"/>
    <col min="5126" max="5126" width="16.5546875" style="8" customWidth="1"/>
    <col min="5127" max="5127" width="14.5546875" style="8" customWidth="1"/>
    <col min="5128" max="5128" width="11.5546875" style="8" customWidth="1"/>
    <col min="5129" max="5129" width="12.6640625" style="8" customWidth="1"/>
    <col min="5130" max="5131" width="13.5546875" style="8" customWidth="1"/>
    <col min="5132" max="5132" width="13.44140625" style="8" customWidth="1"/>
    <col min="5133" max="5375" width="8.88671875" style="8"/>
    <col min="5376" max="5376" width="6.33203125" style="8" customWidth="1"/>
    <col min="5377" max="5377" width="28.33203125" style="8" customWidth="1"/>
    <col min="5378" max="5378" width="13.6640625" style="8" customWidth="1"/>
    <col min="5379" max="5379" width="14.5546875" style="8" customWidth="1"/>
    <col min="5380" max="5380" width="15.5546875" style="8" customWidth="1"/>
    <col min="5381" max="5381" width="14.5546875" style="8" customWidth="1"/>
    <col min="5382" max="5382" width="16.5546875" style="8" customWidth="1"/>
    <col min="5383" max="5383" width="14.5546875" style="8" customWidth="1"/>
    <col min="5384" max="5384" width="11.5546875" style="8" customWidth="1"/>
    <col min="5385" max="5385" width="12.6640625" style="8" customWidth="1"/>
    <col min="5386" max="5387" width="13.5546875" style="8" customWidth="1"/>
    <col min="5388" max="5388" width="13.44140625" style="8" customWidth="1"/>
    <col min="5389" max="5631" width="8.88671875" style="8"/>
    <col min="5632" max="5632" width="6.33203125" style="8" customWidth="1"/>
    <col min="5633" max="5633" width="28.33203125" style="8" customWidth="1"/>
    <col min="5634" max="5634" width="13.6640625" style="8" customWidth="1"/>
    <col min="5635" max="5635" width="14.5546875" style="8" customWidth="1"/>
    <col min="5636" max="5636" width="15.5546875" style="8" customWidth="1"/>
    <col min="5637" max="5637" width="14.5546875" style="8" customWidth="1"/>
    <col min="5638" max="5638" width="16.5546875" style="8" customWidth="1"/>
    <col min="5639" max="5639" width="14.5546875" style="8" customWidth="1"/>
    <col min="5640" max="5640" width="11.5546875" style="8" customWidth="1"/>
    <col min="5641" max="5641" width="12.6640625" style="8" customWidth="1"/>
    <col min="5642" max="5643" width="13.5546875" style="8" customWidth="1"/>
    <col min="5644" max="5644" width="13.44140625" style="8" customWidth="1"/>
    <col min="5645" max="5887" width="8.88671875" style="8"/>
    <col min="5888" max="5888" width="6.33203125" style="8" customWidth="1"/>
    <col min="5889" max="5889" width="28.33203125" style="8" customWidth="1"/>
    <col min="5890" max="5890" width="13.6640625" style="8" customWidth="1"/>
    <col min="5891" max="5891" width="14.5546875" style="8" customWidth="1"/>
    <col min="5892" max="5892" width="15.5546875" style="8" customWidth="1"/>
    <col min="5893" max="5893" width="14.5546875" style="8" customWidth="1"/>
    <col min="5894" max="5894" width="16.5546875" style="8" customWidth="1"/>
    <col min="5895" max="5895" width="14.5546875" style="8" customWidth="1"/>
    <col min="5896" max="5896" width="11.5546875" style="8" customWidth="1"/>
    <col min="5897" max="5897" width="12.6640625" style="8" customWidth="1"/>
    <col min="5898" max="5899" width="13.5546875" style="8" customWidth="1"/>
    <col min="5900" max="5900" width="13.44140625" style="8" customWidth="1"/>
    <col min="5901" max="6143" width="8.88671875" style="8"/>
    <col min="6144" max="6144" width="6.33203125" style="8" customWidth="1"/>
    <col min="6145" max="6145" width="28.33203125" style="8" customWidth="1"/>
    <col min="6146" max="6146" width="13.6640625" style="8" customWidth="1"/>
    <col min="6147" max="6147" width="14.5546875" style="8" customWidth="1"/>
    <col min="6148" max="6148" width="15.5546875" style="8" customWidth="1"/>
    <col min="6149" max="6149" width="14.5546875" style="8" customWidth="1"/>
    <col min="6150" max="6150" width="16.5546875" style="8" customWidth="1"/>
    <col min="6151" max="6151" width="14.5546875" style="8" customWidth="1"/>
    <col min="6152" max="6152" width="11.5546875" style="8" customWidth="1"/>
    <col min="6153" max="6153" width="12.6640625" style="8" customWidth="1"/>
    <col min="6154" max="6155" width="13.5546875" style="8" customWidth="1"/>
    <col min="6156" max="6156" width="13.44140625" style="8" customWidth="1"/>
    <col min="6157" max="6399" width="8.88671875" style="8"/>
    <col min="6400" max="6400" width="6.33203125" style="8" customWidth="1"/>
    <col min="6401" max="6401" width="28.33203125" style="8" customWidth="1"/>
    <col min="6402" max="6402" width="13.6640625" style="8" customWidth="1"/>
    <col min="6403" max="6403" width="14.5546875" style="8" customWidth="1"/>
    <col min="6404" max="6404" width="15.5546875" style="8" customWidth="1"/>
    <col min="6405" max="6405" width="14.5546875" style="8" customWidth="1"/>
    <col min="6406" max="6406" width="16.5546875" style="8" customWidth="1"/>
    <col min="6407" max="6407" width="14.5546875" style="8" customWidth="1"/>
    <col min="6408" max="6408" width="11.5546875" style="8" customWidth="1"/>
    <col min="6409" max="6409" width="12.6640625" style="8" customWidth="1"/>
    <col min="6410" max="6411" width="13.5546875" style="8" customWidth="1"/>
    <col min="6412" max="6412" width="13.44140625" style="8" customWidth="1"/>
    <col min="6413" max="6655" width="8.88671875" style="8"/>
    <col min="6656" max="6656" width="6.33203125" style="8" customWidth="1"/>
    <col min="6657" max="6657" width="28.33203125" style="8" customWidth="1"/>
    <col min="6658" max="6658" width="13.6640625" style="8" customWidth="1"/>
    <col min="6659" max="6659" width="14.5546875" style="8" customWidth="1"/>
    <col min="6660" max="6660" width="15.5546875" style="8" customWidth="1"/>
    <col min="6661" max="6661" width="14.5546875" style="8" customWidth="1"/>
    <col min="6662" max="6662" width="16.5546875" style="8" customWidth="1"/>
    <col min="6663" max="6663" width="14.5546875" style="8" customWidth="1"/>
    <col min="6664" max="6664" width="11.5546875" style="8" customWidth="1"/>
    <col min="6665" max="6665" width="12.6640625" style="8" customWidth="1"/>
    <col min="6666" max="6667" width="13.5546875" style="8" customWidth="1"/>
    <col min="6668" max="6668" width="13.44140625" style="8" customWidth="1"/>
    <col min="6669" max="6911" width="8.88671875" style="8"/>
    <col min="6912" max="6912" width="6.33203125" style="8" customWidth="1"/>
    <col min="6913" max="6913" width="28.33203125" style="8" customWidth="1"/>
    <col min="6914" max="6914" width="13.6640625" style="8" customWidth="1"/>
    <col min="6915" max="6915" width="14.5546875" style="8" customWidth="1"/>
    <col min="6916" max="6916" width="15.5546875" style="8" customWidth="1"/>
    <col min="6917" max="6917" width="14.5546875" style="8" customWidth="1"/>
    <col min="6918" max="6918" width="16.5546875" style="8" customWidth="1"/>
    <col min="6919" max="6919" width="14.5546875" style="8" customWidth="1"/>
    <col min="6920" max="6920" width="11.5546875" style="8" customWidth="1"/>
    <col min="6921" max="6921" width="12.6640625" style="8" customWidth="1"/>
    <col min="6922" max="6923" width="13.5546875" style="8" customWidth="1"/>
    <col min="6924" max="6924" width="13.44140625" style="8" customWidth="1"/>
    <col min="6925" max="7167" width="8.88671875" style="8"/>
    <col min="7168" max="7168" width="6.33203125" style="8" customWidth="1"/>
    <col min="7169" max="7169" width="28.33203125" style="8" customWidth="1"/>
    <col min="7170" max="7170" width="13.6640625" style="8" customWidth="1"/>
    <col min="7171" max="7171" width="14.5546875" style="8" customWidth="1"/>
    <col min="7172" max="7172" width="15.5546875" style="8" customWidth="1"/>
    <col min="7173" max="7173" width="14.5546875" style="8" customWidth="1"/>
    <col min="7174" max="7174" width="16.5546875" style="8" customWidth="1"/>
    <col min="7175" max="7175" width="14.5546875" style="8" customWidth="1"/>
    <col min="7176" max="7176" width="11.5546875" style="8" customWidth="1"/>
    <col min="7177" max="7177" width="12.6640625" style="8" customWidth="1"/>
    <col min="7178" max="7179" width="13.5546875" style="8" customWidth="1"/>
    <col min="7180" max="7180" width="13.44140625" style="8" customWidth="1"/>
    <col min="7181" max="7423" width="8.88671875" style="8"/>
    <col min="7424" max="7424" width="6.33203125" style="8" customWidth="1"/>
    <col min="7425" max="7425" width="28.33203125" style="8" customWidth="1"/>
    <col min="7426" max="7426" width="13.6640625" style="8" customWidth="1"/>
    <col min="7427" max="7427" width="14.5546875" style="8" customWidth="1"/>
    <col min="7428" max="7428" width="15.5546875" style="8" customWidth="1"/>
    <col min="7429" max="7429" width="14.5546875" style="8" customWidth="1"/>
    <col min="7430" max="7430" width="16.5546875" style="8" customWidth="1"/>
    <col min="7431" max="7431" width="14.5546875" style="8" customWidth="1"/>
    <col min="7432" max="7432" width="11.5546875" style="8" customWidth="1"/>
    <col min="7433" max="7433" width="12.6640625" style="8" customWidth="1"/>
    <col min="7434" max="7435" width="13.5546875" style="8" customWidth="1"/>
    <col min="7436" max="7436" width="13.44140625" style="8" customWidth="1"/>
    <col min="7437" max="7679" width="8.88671875" style="8"/>
    <col min="7680" max="7680" width="6.33203125" style="8" customWidth="1"/>
    <col min="7681" max="7681" width="28.33203125" style="8" customWidth="1"/>
    <col min="7682" max="7682" width="13.6640625" style="8" customWidth="1"/>
    <col min="7683" max="7683" width="14.5546875" style="8" customWidth="1"/>
    <col min="7684" max="7684" width="15.5546875" style="8" customWidth="1"/>
    <col min="7685" max="7685" width="14.5546875" style="8" customWidth="1"/>
    <col min="7686" max="7686" width="16.5546875" style="8" customWidth="1"/>
    <col min="7687" max="7687" width="14.5546875" style="8" customWidth="1"/>
    <col min="7688" max="7688" width="11.5546875" style="8" customWidth="1"/>
    <col min="7689" max="7689" width="12.6640625" style="8" customWidth="1"/>
    <col min="7690" max="7691" width="13.5546875" style="8" customWidth="1"/>
    <col min="7692" max="7692" width="13.44140625" style="8" customWidth="1"/>
    <col min="7693" max="7935" width="8.88671875" style="8"/>
    <col min="7936" max="7936" width="6.33203125" style="8" customWidth="1"/>
    <col min="7937" max="7937" width="28.33203125" style="8" customWidth="1"/>
    <col min="7938" max="7938" width="13.6640625" style="8" customWidth="1"/>
    <col min="7939" max="7939" width="14.5546875" style="8" customWidth="1"/>
    <col min="7940" max="7940" width="15.5546875" style="8" customWidth="1"/>
    <col min="7941" max="7941" width="14.5546875" style="8" customWidth="1"/>
    <col min="7942" max="7942" width="16.5546875" style="8" customWidth="1"/>
    <col min="7943" max="7943" width="14.5546875" style="8" customWidth="1"/>
    <col min="7944" max="7944" width="11.5546875" style="8" customWidth="1"/>
    <col min="7945" max="7945" width="12.6640625" style="8" customWidth="1"/>
    <col min="7946" max="7947" width="13.5546875" style="8" customWidth="1"/>
    <col min="7948" max="7948" width="13.44140625" style="8" customWidth="1"/>
    <col min="7949" max="8191" width="8.88671875" style="8"/>
    <col min="8192" max="8192" width="6.33203125" style="8" customWidth="1"/>
    <col min="8193" max="8193" width="28.33203125" style="8" customWidth="1"/>
    <col min="8194" max="8194" width="13.6640625" style="8" customWidth="1"/>
    <col min="8195" max="8195" width="14.5546875" style="8" customWidth="1"/>
    <col min="8196" max="8196" width="15.5546875" style="8" customWidth="1"/>
    <col min="8197" max="8197" width="14.5546875" style="8" customWidth="1"/>
    <col min="8198" max="8198" width="16.5546875" style="8" customWidth="1"/>
    <col min="8199" max="8199" width="14.5546875" style="8" customWidth="1"/>
    <col min="8200" max="8200" width="11.5546875" style="8" customWidth="1"/>
    <col min="8201" max="8201" width="12.6640625" style="8" customWidth="1"/>
    <col min="8202" max="8203" width="13.5546875" style="8" customWidth="1"/>
    <col min="8204" max="8204" width="13.44140625" style="8" customWidth="1"/>
    <col min="8205" max="8447" width="8.88671875" style="8"/>
    <col min="8448" max="8448" width="6.33203125" style="8" customWidth="1"/>
    <col min="8449" max="8449" width="28.33203125" style="8" customWidth="1"/>
    <col min="8450" max="8450" width="13.6640625" style="8" customWidth="1"/>
    <col min="8451" max="8451" width="14.5546875" style="8" customWidth="1"/>
    <col min="8452" max="8452" width="15.5546875" style="8" customWidth="1"/>
    <col min="8453" max="8453" width="14.5546875" style="8" customWidth="1"/>
    <col min="8454" max="8454" width="16.5546875" style="8" customWidth="1"/>
    <col min="8455" max="8455" width="14.5546875" style="8" customWidth="1"/>
    <col min="8456" max="8456" width="11.5546875" style="8" customWidth="1"/>
    <col min="8457" max="8457" width="12.6640625" style="8" customWidth="1"/>
    <col min="8458" max="8459" width="13.5546875" style="8" customWidth="1"/>
    <col min="8460" max="8460" width="13.44140625" style="8" customWidth="1"/>
    <col min="8461" max="8703" width="8.88671875" style="8"/>
    <col min="8704" max="8704" width="6.33203125" style="8" customWidth="1"/>
    <col min="8705" max="8705" width="28.33203125" style="8" customWidth="1"/>
    <col min="8706" max="8706" width="13.6640625" style="8" customWidth="1"/>
    <col min="8707" max="8707" width="14.5546875" style="8" customWidth="1"/>
    <col min="8708" max="8708" width="15.5546875" style="8" customWidth="1"/>
    <col min="8709" max="8709" width="14.5546875" style="8" customWidth="1"/>
    <col min="8710" max="8710" width="16.5546875" style="8" customWidth="1"/>
    <col min="8711" max="8711" width="14.5546875" style="8" customWidth="1"/>
    <col min="8712" max="8712" width="11.5546875" style="8" customWidth="1"/>
    <col min="8713" max="8713" width="12.6640625" style="8" customWidth="1"/>
    <col min="8714" max="8715" width="13.5546875" style="8" customWidth="1"/>
    <col min="8716" max="8716" width="13.44140625" style="8" customWidth="1"/>
    <col min="8717" max="8959" width="8.88671875" style="8"/>
    <col min="8960" max="8960" width="6.33203125" style="8" customWidth="1"/>
    <col min="8961" max="8961" width="28.33203125" style="8" customWidth="1"/>
    <col min="8962" max="8962" width="13.6640625" style="8" customWidth="1"/>
    <col min="8963" max="8963" width="14.5546875" style="8" customWidth="1"/>
    <col min="8964" max="8964" width="15.5546875" style="8" customWidth="1"/>
    <col min="8965" max="8965" width="14.5546875" style="8" customWidth="1"/>
    <col min="8966" max="8966" width="16.5546875" style="8" customWidth="1"/>
    <col min="8967" max="8967" width="14.5546875" style="8" customWidth="1"/>
    <col min="8968" max="8968" width="11.5546875" style="8" customWidth="1"/>
    <col min="8969" max="8969" width="12.6640625" style="8" customWidth="1"/>
    <col min="8970" max="8971" width="13.5546875" style="8" customWidth="1"/>
    <col min="8972" max="8972" width="13.44140625" style="8" customWidth="1"/>
    <col min="8973" max="9215" width="8.88671875" style="8"/>
    <col min="9216" max="9216" width="6.33203125" style="8" customWidth="1"/>
    <col min="9217" max="9217" width="28.33203125" style="8" customWidth="1"/>
    <col min="9218" max="9218" width="13.6640625" style="8" customWidth="1"/>
    <col min="9219" max="9219" width="14.5546875" style="8" customWidth="1"/>
    <col min="9220" max="9220" width="15.5546875" style="8" customWidth="1"/>
    <col min="9221" max="9221" width="14.5546875" style="8" customWidth="1"/>
    <col min="9222" max="9222" width="16.5546875" style="8" customWidth="1"/>
    <col min="9223" max="9223" width="14.5546875" style="8" customWidth="1"/>
    <col min="9224" max="9224" width="11.5546875" style="8" customWidth="1"/>
    <col min="9225" max="9225" width="12.6640625" style="8" customWidth="1"/>
    <col min="9226" max="9227" width="13.5546875" style="8" customWidth="1"/>
    <col min="9228" max="9228" width="13.44140625" style="8" customWidth="1"/>
    <col min="9229" max="9471" width="8.88671875" style="8"/>
    <col min="9472" max="9472" width="6.33203125" style="8" customWidth="1"/>
    <col min="9473" max="9473" width="28.33203125" style="8" customWidth="1"/>
    <col min="9474" max="9474" width="13.6640625" style="8" customWidth="1"/>
    <col min="9475" max="9475" width="14.5546875" style="8" customWidth="1"/>
    <col min="9476" max="9476" width="15.5546875" style="8" customWidth="1"/>
    <col min="9477" max="9477" width="14.5546875" style="8" customWidth="1"/>
    <col min="9478" max="9478" width="16.5546875" style="8" customWidth="1"/>
    <col min="9479" max="9479" width="14.5546875" style="8" customWidth="1"/>
    <col min="9480" max="9480" width="11.5546875" style="8" customWidth="1"/>
    <col min="9481" max="9481" width="12.6640625" style="8" customWidth="1"/>
    <col min="9482" max="9483" width="13.5546875" style="8" customWidth="1"/>
    <col min="9484" max="9484" width="13.44140625" style="8" customWidth="1"/>
    <col min="9485" max="9727" width="8.88671875" style="8"/>
    <col min="9728" max="9728" width="6.33203125" style="8" customWidth="1"/>
    <col min="9729" max="9729" width="28.33203125" style="8" customWidth="1"/>
    <col min="9730" max="9730" width="13.6640625" style="8" customWidth="1"/>
    <col min="9731" max="9731" width="14.5546875" style="8" customWidth="1"/>
    <col min="9732" max="9732" width="15.5546875" style="8" customWidth="1"/>
    <col min="9733" max="9733" width="14.5546875" style="8" customWidth="1"/>
    <col min="9734" max="9734" width="16.5546875" style="8" customWidth="1"/>
    <col min="9735" max="9735" width="14.5546875" style="8" customWidth="1"/>
    <col min="9736" max="9736" width="11.5546875" style="8" customWidth="1"/>
    <col min="9737" max="9737" width="12.6640625" style="8" customWidth="1"/>
    <col min="9738" max="9739" width="13.5546875" style="8" customWidth="1"/>
    <col min="9740" max="9740" width="13.44140625" style="8" customWidth="1"/>
    <col min="9741" max="9983" width="8.88671875" style="8"/>
    <col min="9984" max="9984" width="6.33203125" style="8" customWidth="1"/>
    <col min="9985" max="9985" width="28.33203125" style="8" customWidth="1"/>
    <col min="9986" max="9986" width="13.6640625" style="8" customWidth="1"/>
    <col min="9987" max="9987" width="14.5546875" style="8" customWidth="1"/>
    <col min="9988" max="9988" width="15.5546875" style="8" customWidth="1"/>
    <col min="9989" max="9989" width="14.5546875" style="8" customWidth="1"/>
    <col min="9990" max="9990" width="16.5546875" style="8" customWidth="1"/>
    <col min="9991" max="9991" width="14.5546875" style="8" customWidth="1"/>
    <col min="9992" max="9992" width="11.5546875" style="8" customWidth="1"/>
    <col min="9993" max="9993" width="12.6640625" style="8" customWidth="1"/>
    <col min="9994" max="9995" width="13.5546875" style="8" customWidth="1"/>
    <col min="9996" max="9996" width="13.44140625" style="8" customWidth="1"/>
    <col min="9997" max="10239" width="8.88671875" style="8"/>
    <col min="10240" max="10240" width="6.33203125" style="8" customWidth="1"/>
    <col min="10241" max="10241" width="28.33203125" style="8" customWidth="1"/>
    <col min="10242" max="10242" width="13.6640625" style="8" customWidth="1"/>
    <col min="10243" max="10243" width="14.5546875" style="8" customWidth="1"/>
    <col min="10244" max="10244" width="15.5546875" style="8" customWidth="1"/>
    <col min="10245" max="10245" width="14.5546875" style="8" customWidth="1"/>
    <col min="10246" max="10246" width="16.5546875" style="8" customWidth="1"/>
    <col min="10247" max="10247" width="14.5546875" style="8" customWidth="1"/>
    <col min="10248" max="10248" width="11.5546875" style="8" customWidth="1"/>
    <col min="10249" max="10249" width="12.6640625" style="8" customWidth="1"/>
    <col min="10250" max="10251" width="13.5546875" style="8" customWidth="1"/>
    <col min="10252" max="10252" width="13.44140625" style="8" customWidth="1"/>
    <col min="10253" max="10495" width="8.88671875" style="8"/>
    <col min="10496" max="10496" width="6.33203125" style="8" customWidth="1"/>
    <col min="10497" max="10497" width="28.33203125" style="8" customWidth="1"/>
    <col min="10498" max="10498" width="13.6640625" style="8" customWidth="1"/>
    <col min="10499" max="10499" width="14.5546875" style="8" customWidth="1"/>
    <col min="10500" max="10500" width="15.5546875" style="8" customWidth="1"/>
    <col min="10501" max="10501" width="14.5546875" style="8" customWidth="1"/>
    <col min="10502" max="10502" width="16.5546875" style="8" customWidth="1"/>
    <col min="10503" max="10503" width="14.5546875" style="8" customWidth="1"/>
    <col min="10504" max="10504" width="11.5546875" style="8" customWidth="1"/>
    <col min="10505" max="10505" width="12.6640625" style="8" customWidth="1"/>
    <col min="10506" max="10507" width="13.5546875" style="8" customWidth="1"/>
    <col min="10508" max="10508" width="13.44140625" style="8" customWidth="1"/>
    <col min="10509" max="10751" width="8.88671875" style="8"/>
    <col min="10752" max="10752" width="6.33203125" style="8" customWidth="1"/>
    <col min="10753" max="10753" width="28.33203125" style="8" customWidth="1"/>
    <col min="10754" max="10754" width="13.6640625" style="8" customWidth="1"/>
    <col min="10755" max="10755" width="14.5546875" style="8" customWidth="1"/>
    <col min="10756" max="10756" width="15.5546875" style="8" customWidth="1"/>
    <col min="10757" max="10757" width="14.5546875" style="8" customWidth="1"/>
    <col min="10758" max="10758" width="16.5546875" style="8" customWidth="1"/>
    <col min="10759" max="10759" width="14.5546875" style="8" customWidth="1"/>
    <col min="10760" max="10760" width="11.5546875" style="8" customWidth="1"/>
    <col min="10761" max="10761" width="12.6640625" style="8" customWidth="1"/>
    <col min="10762" max="10763" width="13.5546875" style="8" customWidth="1"/>
    <col min="10764" max="10764" width="13.44140625" style="8" customWidth="1"/>
    <col min="10765" max="11007" width="8.88671875" style="8"/>
    <col min="11008" max="11008" width="6.33203125" style="8" customWidth="1"/>
    <col min="11009" max="11009" width="28.33203125" style="8" customWidth="1"/>
    <col min="11010" max="11010" width="13.6640625" style="8" customWidth="1"/>
    <col min="11011" max="11011" width="14.5546875" style="8" customWidth="1"/>
    <col min="11012" max="11012" width="15.5546875" style="8" customWidth="1"/>
    <col min="11013" max="11013" width="14.5546875" style="8" customWidth="1"/>
    <col min="11014" max="11014" width="16.5546875" style="8" customWidth="1"/>
    <col min="11015" max="11015" width="14.5546875" style="8" customWidth="1"/>
    <col min="11016" max="11016" width="11.5546875" style="8" customWidth="1"/>
    <col min="11017" max="11017" width="12.6640625" style="8" customWidth="1"/>
    <col min="11018" max="11019" width="13.5546875" style="8" customWidth="1"/>
    <col min="11020" max="11020" width="13.44140625" style="8" customWidth="1"/>
    <col min="11021" max="11263" width="8.88671875" style="8"/>
    <col min="11264" max="11264" width="6.33203125" style="8" customWidth="1"/>
    <col min="11265" max="11265" width="28.33203125" style="8" customWidth="1"/>
    <col min="11266" max="11266" width="13.6640625" style="8" customWidth="1"/>
    <col min="11267" max="11267" width="14.5546875" style="8" customWidth="1"/>
    <col min="11268" max="11268" width="15.5546875" style="8" customWidth="1"/>
    <col min="11269" max="11269" width="14.5546875" style="8" customWidth="1"/>
    <col min="11270" max="11270" width="16.5546875" style="8" customWidth="1"/>
    <col min="11271" max="11271" width="14.5546875" style="8" customWidth="1"/>
    <col min="11272" max="11272" width="11.5546875" style="8" customWidth="1"/>
    <col min="11273" max="11273" width="12.6640625" style="8" customWidth="1"/>
    <col min="11274" max="11275" width="13.5546875" style="8" customWidth="1"/>
    <col min="11276" max="11276" width="13.44140625" style="8" customWidth="1"/>
    <col min="11277" max="11519" width="8.88671875" style="8"/>
    <col min="11520" max="11520" width="6.33203125" style="8" customWidth="1"/>
    <col min="11521" max="11521" width="28.33203125" style="8" customWidth="1"/>
    <col min="11522" max="11522" width="13.6640625" style="8" customWidth="1"/>
    <col min="11523" max="11523" width="14.5546875" style="8" customWidth="1"/>
    <col min="11524" max="11524" width="15.5546875" style="8" customWidth="1"/>
    <col min="11525" max="11525" width="14.5546875" style="8" customWidth="1"/>
    <col min="11526" max="11526" width="16.5546875" style="8" customWidth="1"/>
    <col min="11527" max="11527" width="14.5546875" style="8" customWidth="1"/>
    <col min="11528" max="11528" width="11.5546875" style="8" customWidth="1"/>
    <col min="11529" max="11529" width="12.6640625" style="8" customWidth="1"/>
    <col min="11530" max="11531" width="13.5546875" style="8" customWidth="1"/>
    <col min="11532" max="11532" width="13.44140625" style="8" customWidth="1"/>
    <col min="11533" max="11775" width="8.88671875" style="8"/>
    <col min="11776" max="11776" width="6.33203125" style="8" customWidth="1"/>
    <col min="11777" max="11777" width="28.33203125" style="8" customWidth="1"/>
    <col min="11778" max="11778" width="13.6640625" style="8" customWidth="1"/>
    <col min="11779" max="11779" width="14.5546875" style="8" customWidth="1"/>
    <col min="11780" max="11780" width="15.5546875" style="8" customWidth="1"/>
    <col min="11781" max="11781" width="14.5546875" style="8" customWidth="1"/>
    <col min="11782" max="11782" width="16.5546875" style="8" customWidth="1"/>
    <col min="11783" max="11783" width="14.5546875" style="8" customWidth="1"/>
    <col min="11784" max="11784" width="11.5546875" style="8" customWidth="1"/>
    <col min="11785" max="11785" width="12.6640625" style="8" customWidth="1"/>
    <col min="11786" max="11787" width="13.5546875" style="8" customWidth="1"/>
    <col min="11788" max="11788" width="13.44140625" style="8" customWidth="1"/>
    <col min="11789" max="12031" width="8.88671875" style="8"/>
    <col min="12032" max="12032" width="6.33203125" style="8" customWidth="1"/>
    <col min="12033" max="12033" width="28.33203125" style="8" customWidth="1"/>
    <col min="12034" max="12034" width="13.6640625" style="8" customWidth="1"/>
    <col min="12035" max="12035" width="14.5546875" style="8" customWidth="1"/>
    <col min="12036" max="12036" width="15.5546875" style="8" customWidth="1"/>
    <col min="12037" max="12037" width="14.5546875" style="8" customWidth="1"/>
    <col min="12038" max="12038" width="16.5546875" style="8" customWidth="1"/>
    <col min="12039" max="12039" width="14.5546875" style="8" customWidth="1"/>
    <col min="12040" max="12040" width="11.5546875" style="8" customWidth="1"/>
    <col min="12041" max="12041" width="12.6640625" style="8" customWidth="1"/>
    <col min="12042" max="12043" width="13.5546875" style="8" customWidth="1"/>
    <col min="12044" max="12044" width="13.44140625" style="8" customWidth="1"/>
    <col min="12045" max="12287" width="8.88671875" style="8"/>
    <col min="12288" max="12288" width="6.33203125" style="8" customWidth="1"/>
    <col min="12289" max="12289" width="28.33203125" style="8" customWidth="1"/>
    <col min="12290" max="12290" width="13.6640625" style="8" customWidth="1"/>
    <col min="12291" max="12291" width="14.5546875" style="8" customWidth="1"/>
    <col min="12292" max="12292" width="15.5546875" style="8" customWidth="1"/>
    <col min="12293" max="12293" width="14.5546875" style="8" customWidth="1"/>
    <col min="12294" max="12294" width="16.5546875" style="8" customWidth="1"/>
    <col min="12295" max="12295" width="14.5546875" style="8" customWidth="1"/>
    <col min="12296" max="12296" width="11.5546875" style="8" customWidth="1"/>
    <col min="12297" max="12297" width="12.6640625" style="8" customWidth="1"/>
    <col min="12298" max="12299" width="13.5546875" style="8" customWidth="1"/>
    <col min="12300" max="12300" width="13.44140625" style="8" customWidth="1"/>
    <col min="12301" max="12543" width="8.88671875" style="8"/>
    <col min="12544" max="12544" width="6.33203125" style="8" customWidth="1"/>
    <col min="12545" max="12545" width="28.33203125" style="8" customWidth="1"/>
    <col min="12546" max="12546" width="13.6640625" style="8" customWidth="1"/>
    <col min="12547" max="12547" width="14.5546875" style="8" customWidth="1"/>
    <col min="12548" max="12548" width="15.5546875" style="8" customWidth="1"/>
    <col min="12549" max="12549" width="14.5546875" style="8" customWidth="1"/>
    <col min="12550" max="12550" width="16.5546875" style="8" customWidth="1"/>
    <col min="12551" max="12551" width="14.5546875" style="8" customWidth="1"/>
    <col min="12552" max="12552" width="11.5546875" style="8" customWidth="1"/>
    <col min="12553" max="12553" width="12.6640625" style="8" customWidth="1"/>
    <col min="12554" max="12555" width="13.5546875" style="8" customWidth="1"/>
    <col min="12556" max="12556" width="13.44140625" style="8" customWidth="1"/>
    <col min="12557" max="12799" width="8.88671875" style="8"/>
    <col min="12800" max="12800" width="6.33203125" style="8" customWidth="1"/>
    <col min="12801" max="12801" width="28.33203125" style="8" customWidth="1"/>
    <col min="12802" max="12802" width="13.6640625" style="8" customWidth="1"/>
    <col min="12803" max="12803" width="14.5546875" style="8" customWidth="1"/>
    <col min="12804" max="12804" width="15.5546875" style="8" customWidth="1"/>
    <col min="12805" max="12805" width="14.5546875" style="8" customWidth="1"/>
    <col min="12806" max="12806" width="16.5546875" style="8" customWidth="1"/>
    <col min="12807" max="12807" width="14.5546875" style="8" customWidth="1"/>
    <col min="12808" max="12808" width="11.5546875" style="8" customWidth="1"/>
    <col min="12809" max="12809" width="12.6640625" style="8" customWidth="1"/>
    <col min="12810" max="12811" width="13.5546875" style="8" customWidth="1"/>
    <col min="12812" max="12812" width="13.44140625" style="8" customWidth="1"/>
    <col min="12813" max="13055" width="8.88671875" style="8"/>
    <col min="13056" max="13056" width="6.33203125" style="8" customWidth="1"/>
    <col min="13057" max="13057" width="28.33203125" style="8" customWidth="1"/>
    <col min="13058" max="13058" width="13.6640625" style="8" customWidth="1"/>
    <col min="13059" max="13059" width="14.5546875" style="8" customWidth="1"/>
    <col min="13060" max="13060" width="15.5546875" style="8" customWidth="1"/>
    <col min="13061" max="13061" width="14.5546875" style="8" customWidth="1"/>
    <col min="13062" max="13062" width="16.5546875" style="8" customWidth="1"/>
    <col min="13063" max="13063" width="14.5546875" style="8" customWidth="1"/>
    <col min="13064" max="13064" width="11.5546875" style="8" customWidth="1"/>
    <col min="13065" max="13065" width="12.6640625" style="8" customWidth="1"/>
    <col min="13066" max="13067" width="13.5546875" style="8" customWidth="1"/>
    <col min="13068" max="13068" width="13.44140625" style="8" customWidth="1"/>
    <col min="13069" max="13311" width="8.88671875" style="8"/>
    <col min="13312" max="13312" width="6.33203125" style="8" customWidth="1"/>
    <col min="13313" max="13313" width="28.33203125" style="8" customWidth="1"/>
    <col min="13314" max="13314" width="13.6640625" style="8" customWidth="1"/>
    <col min="13315" max="13315" width="14.5546875" style="8" customWidth="1"/>
    <col min="13316" max="13316" width="15.5546875" style="8" customWidth="1"/>
    <col min="13317" max="13317" width="14.5546875" style="8" customWidth="1"/>
    <col min="13318" max="13318" width="16.5546875" style="8" customWidth="1"/>
    <col min="13319" max="13319" width="14.5546875" style="8" customWidth="1"/>
    <col min="13320" max="13320" width="11.5546875" style="8" customWidth="1"/>
    <col min="13321" max="13321" width="12.6640625" style="8" customWidth="1"/>
    <col min="13322" max="13323" width="13.5546875" style="8" customWidth="1"/>
    <col min="13324" max="13324" width="13.44140625" style="8" customWidth="1"/>
    <col min="13325" max="13567" width="8.88671875" style="8"/>
    <col min="13568" max="13568" width="6.33203125" style="8" customWidth="1"/>
    <col min="13569" max="13569" width="28.33203125" style="8" customWidth="1"/>
    <col min="13570" max="13570" width="13.6640625" style="8" customWidth="1"/>
    <col min="13571" max="13571" width="14.5546875" style="8" customWidth="1"/>
    <col min="13572" max="13572" width="15.5546875" style="8" customWidth="1"/>
    <col min="13573" max="13573" width="14.5546875" style="8" customWidth="1"/>
    <col min="13574" max="13574" width="16.5546875" style="8" customWidth="1"/>
    <col min="13575" max="13575" width="14.5546875" style="8" customWidth="1"/>
    <col min="13576" max="13576" width="11.5546875" style="8" customWidth="1"/>
    <col min="13577" max="13577" width="12.6640625" style="8" customWidth="1"/>
    <col min="13578" max="13579" width="13.5546875" style="8" customWidth="1"/>
    <col min="13580" max="13580" width="13.44140625" style="8" customWidth="1"/>
    <col min="13581" max="13823" width="8.88671875" style="8"/>
    <col min="13824" max="13824" width="6.33203125" style="8" customWidth="1"/>
    <col min="13825" max="13825" width="28.33203125" style="8" customWidth="1"/>
    <col min="13826" max="13826" width="13.6640625" style="8" customWidth="1"/>
    <col min="13827" max="13827" width="14.5546875" style="8" customWidth="1"/>
    <col min="13828" max="13828" width="15.5546875" style="8" customWidth="1"/>
    <col min="13829" max="13829" width="14.5546875" style="8" customWidth="1"/>
    <col min="13830" max="13830" width="16.5546875" style="8" customWidth="1"/>
    <col min="13831" max="13831" width="14.5546875" style="8" customWidth="1"/>
    <col min="13832" max="13832" width="11.5546875" style="8" customWidth="1"/>
    <col min="13833" max="13833" width="12.6640625" style="8" customWidth="1"/>
    <col min="13834" max="13835" width="13.5546875" style="8" customWidth="1"/>
    <col min="13836" max="13836" width="13.44140625" style="8" customWidth="1"/>
    <col min="13837" max="14079" width="8.88671875" style="8"/>
    <col min="14080" max="14080" width="6.33203125" style="8" customWidth="1"/>
    <col min="14081" max="14081" width="28.33203125" style="8" customWidth="1"/>
    <col min="14082" max="14082" width="13.6640625" style="8" customWidth="1"/>
    <col min="14083" max="14083" width="14.5546875" style="8" customWidth="1"/>
    <col min="14084" max="14084" width="15.5546875" style="8" customWidth="1"/>
    <col min="14085" max="14085" width="14.5546875" style="8" customWidth="1"/>
    <col min="14086" max="14086" width="16.5546875" style="8" customWidth="1"/>
    <col min="14087" max="14087" width="14.5546875" style="8" customWidth="1"/>
    <col min="14088" max="14088" width="11.5546875" style="8" customWidth="1"/>
    <col min="14089" max="14089" width="12.6640625" style="8" customWidth="1"/>
    <col min="14090" max="14091" width="13.5546875" style="8" customWidth="1"/>
    <col min="14092" max="14092" width="13.44140625" style="8" customWidth="1"/>
    <col min="14093" max="14335" width="8.88671875" style="8"/>
    <col min="14336" max="14336" width="6.33203125" style="8" customWidth="1"/>
    <col min="14337" max="14337" width="28.33203125" style="8" customWidth="1"/>
    <col min="14338" max="14338" width="13.6640625" style="8" customWidth="1"/>
    <col min="14339" max="14339" width="14.5546875" style="8" customWidth="1"/>
    <col min="14340" max="14340" width="15.5546875" style="8" customWidth="1"/>
    <col min="14341" max="14341" width="14.5546875" style="8" customWidth="1"/>
    <col min="14342" max="14342" width="16.5546875" style="8" customWidth="1"/>
    <col min="14343" max="14343" width="14.5546875" style="8" customWidth="1"/>
    <col min="14344" max="14344" width="11.5546875" style="8" customWidth="1"/>
    <col min="14345" max="14345" width="12.6640625" style="8" customWidth="1"/>
    <col min="14346" max="14347" width="13.5546875" style="8" customWidth="1"/>
    <col min="14348" max="14348" width="13.44140625" style="8" customWidth="1"/>
    <col min="14349" max="14591" width="8.88671875" style="8"/>
    <col min="14592" max="14592" width="6.33203125" style="8" customWidth="1"/>
    <col min="14593" max="14593" width="28.33203125" style="8" customWidth="1"/>
    <col min="14594" max="14594" width="13.6640625" style="8" customWidth="1"/>
    <col min="14595" max="14595" width="14.5546875" style="8" customWidth="1"/>
    <col min="14596" max="14596" width="15.5546875" style="8" customWidth="1"/>
    <col min="14597" max="14597" width="14.5546875" style="8" customWidth="1"/>
    <col min="14598" max="14598" width="16.5546875" style="8" customWidth="1"/>
    <col min="14599" max="14599" width="14.5546875" style="8" customWidth="1"/>
    <col min="14600" max="14600" width="11.5546875" style="8" customWidth="1"/>
    <col min="14601" max="14601" width="12.6640625" style="8" customWidth="1"/>
    <col min="14602" max="14603" width="13.5546875" style="8" customWidth="1"/>
    <col min="14604" max="14604" width="13.44140625" style="8" customWidth="1"/>
    <col min="14605" max="14847" width="8.88671875" style="8"/>
    <col min="14848" max="14848" width="6.33203125" style="8" customWidth="1"/>
    <col min="14849" max="14849" width="28.33203125" style="8" customWidth="1"/>
    <col min="14850" max="14850" width="13.6640625" style="8" customWidth="1"/>
    <col min="14851" max="14851" width="14.5546875" style="8" customWidth="1"/>
    <col min="14852" max="14852" width="15.5546875" style="8" customWidth="1"/>
    <col min="14853" max="14853" width="14.5546875" style="8" customWidth="1"/>
    <col min="14854" max="14854" width="16.5546875" style="8" customWidth="1"/>
    <col min="14855" max="14855" width="14.5546875" style="8" customWidth="1"/>
    <col min="14856" max="14856" width="11.5546875" style="8" customWidth="1"/>
    <col min="14857" max="14857" width="12.6640625" style="8" customWidth="1"/>
    <col min="14858" max="14859" width="13.5546875" style="8" customWidth="1"/>
    <col min="14860" max="14860" width="13.44140625" style="8" customWidth="1"/>
    <col min="14861" max="15103" width="8.88671875" style="8"/>
    <col min="15104" max="15104" width="6.33203125" style="8" customWidth="1"/>
    <col min="15105" max="15105" width="28.33203125" style="8" customWidth="1"/>
    <col min="15106" max="15106" width="13.6640625" style="8" customWidth="1"/>
    <col min="15107" max="15107" width="14.5546875" style="8" customWidth="1"/>
    <col min="15108" max="15108" width="15.5546875" style="8" customWidth="1"/>
    <col min="15109" max="15109" width="14.5546875" style="8" customWidth="1"/>
    <col min="15110" max="15110" width="16.5546875" style="8" customWidth="1"/>
    <col min="15111" max="15111" width="14.5546875" style="8" customWidth="1"/>
    <col min="15112" max="15112" width="11.5546875" style="8" customWidth="1"/>
    <col min="15113" max="15113" width="12.6640625" style="8" customWidth="1"/>
    <col min="15114" max="15115" width="13.5546875" style="8" customWidth="1"/>
    <col min="15116" max="15116" width="13.44140625" style="8" customWidth="1"/>
    <col min="15117" max="15359" width="8.88671875" style="8"/>
    <col min="15360" max="15360" width="6.33203125" style="8" customWidth="1"/>
    <col min="15361" max="15361" width="28.33203125" style="8" customWidth="1"/>
    <col min="15362" max="15362" width="13.6640625" style="8" customWidth="1"/>
    <col min="15363" max="15363" width="14.5546875" style="8" customWidth="1"/>
    <col min="15364" max="15364" width="15.5546875" style="8" customWidth="1"/>
    <col min="15365" max="15365" width="14.5546875" style="8" customWidth="1"/>
    <col min="15366" max="15366" width="16.5546875" style="8" customWidth="1"/>
    <col min="15367" max="15367" width="14.5546875" style="8" customWidth="1"/>
    <col min="15368" max="15368" width="11.5546875" style="8" customWidth="1"/>
    <col min="15369" max="15369" width="12.6640625" style="8" customWidth="1"/>
    <col min="15370" max="15371" width="13.5546875" style="8" customWidth="1"/>
    <col min="15372" max="15372" width="13.44140625" style="8" customWidth="1"/>
    <col min="15373" max="15615" width="8.88671875" style="8"/>
    <col min="15616" max="15616" width="6.33203125" style="8" customWidth="1"/>
    <col min="15617" max="15617" width="28.33203125" style="8" customWidth="1"/>
    <col min="15618" max="15618" width="13.6640625" style="8" customWidth="1"/>
    <col min="15619" max="15619" width="14.5546875" style="8" customWidth="1"/>
    <col min="15620" max="15620" width="15.5546875" style="8" customWidth="1"/>
    <col min="15621" max="15621" width="14.5546875" style="8" customWidth="1"/>
    <col min="15622" max="15622" width="16.5546875" style="8" customWidth="1"/>
    <col min="15623" max="15623" width="14.5546875" style="8" customWidth="1"/>
    <col min="15624" max="15624" width="11.5546875" style="8" customWidth="1"/>
    <col min="15625" max="15625" width="12.6640625" style="8" customWidth="1"/>
    <col min="15626" max="15627" width="13.5546875" style="8" customWidth="1"/>
    <col min="15628" max="15628" width="13.44140625" style="8" customWidth="1"/>
    <col min="15629" max="15871" width="8.88671875" style="8"/>
    <col min="15872" max="15872" width="6.33203125" style="8" customWidth="1"/>
    <col min="15873" max="15873" width="28.33203125" style="8" customWidth="1"/>
    <col min="15874" max="15874" width="13.6640625" style="8" customWidth="1"/>
    <col min="15875" max="15875" width="14.5546875" style="8" customWidth="1"/>
    <col min="15876" max="15876" width="15.5546875" style="8" customWidth="1"/>
    <col min="15877" max="15877" width="14.5546875" style="8" customWidth="1"/>
    <col min="15878" max="15878" width="16.5546875" style="8" customWidth="1"/>
    <col min="15879" max="15879" width="14.5546875" style="8" customWidth="1"/>
    <col min="15880" max="15880" width="11.5546875" style="8" customWidth="1"/>
    <col min="15881" max="15881" width="12.6640625" style="8" customWidth="1"/>
    <col min="15882" max="15883" width="13.5546875" style="8" customWidth="1"/>
    <col min="15884" max="15884" width="13.44140625" style="8" customWidth="1"/>
    <col min="15885" max="16127" width="8.88671875" style="8"/>
    <col min="16128" max="16128" width="6.33203125" style="8" customWidth="1"/>
    <col min="16129" max="16129" width="28.33203125" style="8" customWidth="1"/>
    <col min="16130" max="16130" width="13.6640625" style="8" customWidth="1"/>
    <col min="16131" max="16131" width="14.5546875" style="8" customWidth="1"/>
    <col min="16132" max="16132" width="15.5546875" style="8" customWidth="1"/>
    <col min="16133" max="16133" width="14.5546875" style="8" customWidth="1"/>
    <col min="16134" max="16134" width="16.5546875" style="8" customWidth="1"/>
    <col min="16135" max="16135" width="14.5546875" style="8" customWidth="1"/>
    <col min="16136" max="16136" width="11.5546875" style="8" customWidth="1"/>
    <col min="16137" max="16137" width="12.6640625" style="8" customWidth="1"/>
    <col min="16138" max="16139" width="13.5546875" style="8" customWidth="1"/>
    <col min="16140" max="16140" width="13.44140625" style="8" customWidth="1"/>
    <col min="16141" max="16384" width="8.88671875" style="8"/>
  </cols>
  <sheetData>
    <row r="1" spans="1:14" ht="12" customHeight="1" x14ac:dyDescent="0.35">
      <c r="B1" s="1"/>
    </row>
    <row r="2" spans="1:14" ht="18" x14ac:dyDescent="0.35">
      <c r="B2" s="1" t="s">
        <v>51</v>
      </c>
      <c r="C2" s="1"/>
    </row>
    <row r="3" spans="1:14" ht="18" x14ac:dyDescent="0.35">
      <c r="B3" s="1" t="s">
        <v>151</v>
      </c>
      <c r="C3" s="1"/>
    </row>
    <row r="4" spans="1:14" ht="15" thickBot="1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  <c r="K4" s="48"/>
      <c r="L4" s="48"/>
      <c r="M4" s="46"/>
      <c r="N4" s="2"/>
    </row>
    <row r="5" spans="1:14" s="142" customFormat="1" x14ac:dyDescent="0.3">
      <c r="A5" s="567"/>
      <c r="B5" s="875" t="s">
        <v>1</v>
      </c>
      <c r="C5" s="568"/>
      <c r="D5" s="418" t="s">
        <v>2</v>
      </c>
      <c r="E5" s="366" t="s">
        <v>828</v>
      </c>
      <c r="F5" s="419" t="s">
        <v>3</v>
      </c>
      <c r="G5" s="419" t="s">
        <v>4</v>
      </c>
      <c r="H5" s="419" t="s">
        <v>5</v>
      </c>
      <c r="I5" s="419" t="s">
        <v>6</v>
      </c>
      <c r="J5" s="369" t="s">
        <v>7</v>
      </c>
      <c r="K5" s="369" t="s">
        <v>8</v>
      </c>
      <c r="L5" s="369" t="s">
        <v>9</v>
      </c>
      <c r="M5" s="369" t="s">
        <v>10</v>
      </c>
      <c r="N5" s="370"/>
    </row>
    <row r="6" spans="1:14" ht="70.2" customHeight="1" x14ac:dyDescent="0.3">
      <c r="A6" s="569" t="s">
        <v>11</v>
      </c>
      <c r="B6" s="876"/>
      <c r="C6" s="193" t="s">
        <v>12</v>
      </c>
      <c r="D6" s="143" t="s">
        <v>52</v>
      </c>
      <c r="E6" s="181" t="s">
        <v>831</v>
      </c>
      <c r="F6" s="181" t="s">
        <v>13</v>
      </c>
      <c r="G6" s="156" t="s">
        <v>14</v>
      </c>
      <c r="H6" s="156" t="s">
        <v>830</v>
      </c>
      <c r="I6" s="156" t="s">
        <v>15</v>
      </c>
      <c r="J6" s="194" t="s">
        <v>16</v>
      </c>
      <c r="K6" s="194" t="s">
        <v>17</v>
      </c>
      <c r="L6" s="194" t="s">
        <v>18</v>
      </c>
      <c r="M6" s="194" t="s">
        <v>19</v>
      </c>
      <c r="N6" s="386" t="s">
        <v>20</v>
      </c>
    </row>
    <row r="7" spans="1:14" s="142" customFormat="1" x14ac:dyDescent="0.3">
      <c r="A7" s="557">
        <v>1</v>
      </c>
      <c r="B7" s="201" t="s">
        <v>53</v>
      </c>
      <c r="C7" s="90">
        <v>246546.5</v>
      </c>
      <c r="D7" s="202">
        <f>619000+H21</f>
        <v>619000</v>
      </c>
      <c r="E7" s="203">
        <f>SUM(F7:M7)</f>
        <v>146152.84</v>
      </c>
      <c r="F7" s="206">
        <v>62235.05</v>
      </c>
      <c r="G7" s="206">
        <v>30629.22</v>
      </c>
      <c r="H7" s="206">
        <v>43741.08</v>
      </c>
      <c r="I7" s="205">
        <v>0</v>
      </c>
      <c r="J7" s="206">
        <v>9547.49</v>
      </c>
      <c r="K7" s="206">
        <v>0</v>
      </c>
      <c r="L7" s="206">
        <v>0</v>
      </c>
      <c r="M7" s="205">
        <v>0</v>
      </c>
      <c r="N7" s="570">
        <v>15</v>
      </c>
    </row>
    <row r="8" spans="1:14" x14ac:dyDescent="0.3">
      <c r="A8" s="557">
        <v>2</v>
      </c>
      <c r="B8" s="201" t="s">
        <v>54</v>
      </c>
      <c r="C8" s="90">
        <v>1036326.6</v>
      </c>
      <c r="D8" s="90">
        <f>1185060+H22</f>
        <v>1185060</v>
      </c>
      <c r="E8" s="203">
        <f t="shared" ref="E8:E15" si="0">SUM(F8:M8)</f>
        <v>261691.46</v>
      </c>
      <c r="F8" s="207">
        <v>0</v>
      </c>
      <c r="G8" s="207">
        <v>150888.85999999999</v>
      </c>
      <c r="H8" s="207">
        <v>89662.720000000001</v>
      </c>
      <c r="I8" s="205">
        <v>17775.099999999999</v>
      </c>
      <c r="J8" s="207">
        <v>2044.09</v>
      </c>
      <c r="K8" s="207">
        <v>1320.69</v>
      </c>
      <c r="L8" s="207">
        <v>0</v>
      </c>
      <c r="M8" s="205">
        <v>0</v>
      </c>
      <c r="N8" s="570">
        <v>26</v>
      </c>
    </row>
    <row r="9" spans="1:14" x14ac:dyDescent="0.3">
      <c r="A9" s="557">
        <v>3</v>
      </c>
      <c r="B9" s="201" t="s">
        <v>55</v>
      </c>
      <c r="C9" s="90">
        <v>2613845.34</v>
      </c>
      <c r="D9" s="90">
        <f>2613845.34+H23</f>
        <v>2613845.34</v>
      </c>
      <c r="E9" s="203">
        <f t="shared" si="0"/>
        <v>222126.35</v>
      </c>
      <c r="F9" s="207">
        <v>0</v>
      </c>
      <c r="G9" s="207">
        <v>191073.41</v>
      </c>
      <c r="H9" s="207">
        <v>26282.44</v>
      </c>
      <c r="I9" s="205">
        <v>2966.16</v>
      </c>
      <c r="J9" s="207">
        <v>496.91</v>
      </c>
      <c r="K9" s="207">
        <v>1307.43</v>
      </c>
      <c r="L9" s="207">
        <v>0</v>
      </c>
      <c r="M9" s="205">
        <v>0</v>
      </c>
      <c r="N9" s="570">
        <v>18</v>
      </c>
    </row>
    <row r="10" spans="1:14" x14ac:dyDescent="0.3">
      <c r="A10" s="557">
        <v>4</v>
      </c>
      <c r="B10" s="201" t="s">
        <v>56</v>
      </c>
      <c r="C10" s="90">
        <v>506088.19</v>
      </c>
      <c r="D10" s="90">
        <f>929700+H24</f>
        <v>929700</v>
      </c>
      <c r="E10" s="203">
        <f t="shared" si="0"/>
        <v>137276.65</v>
      </c>
      <c r="F10" s="207">
        <v>0</v>
      </c>
      <c r="G10" s="207">
        <v>75750.81</v>
      </c>
      <c r="H10" s="207">
        <v>32068.53</v>
      </c>
      <c r="I10" s="205">
        <v>27424.959999999999</v>
      </c>
      <c r="J10" s="207">
        <v>496.94</v>
      </c>
      <c r="K10" s="207">
        <v>1535.41</v>
      </c>
      <c r="L10" s="207">
        <v>0</v>
      </c>
      <c r="M10" s="205">
        <v>0</v>
      </c>
      <c r="N10" s="570">
        <v>29</v>
      </c>
    </row>
    <row r="11" spans="1:14" x14ac:dyDescent="0.3">
      <c r="A11" s="557">
        <v>5</v>
      </c>
      <c r="B11" s="201" t="s">
        <v>57</v>
      </c>
      <c r="C11" s="90">
        <v>79905.119999999995</v>
      </c>
      <c r="D11" s="204">
        <f>416000+H25</f>
        <v>416000</v>
      </c>
      <c r="E11" s="203">
        <f t="shared" si="0"/>
        <v>89751.680000000008</v>
      </c>
      <c r="F11" s="207">
        <v>0</v>
      </c>
      <c r="G11" s="207">
        <v>35025.160000000003</v>
      </c>
      <c r="H11" s="207">
        <v>19467.169999999998</v>
      </c>
      <c r="I11" s="205">
        <v>33240.31</v>
      </c>
      <c r="J11" s="207">
        <v>496.91</v>
      </c>
      <c r="K11" s="207">
        <v>1522.13</v>
      </c>
      <c r="L11" s="207">
        <v>0</v>
      </c>
      <c r="M11" s="205">
        <v>0</v>
      </c>
      <c r="N11" s="570">
        <v>11</v>
      </c>
    </row>
    <row r="12" spans="1:14" s="142" customFormat="1" x14ac:dyDescent="0.3">
      <c r="A12" s="557">
        <v>6</v>
      </c>
      <c r="B12" s="201" t="s">
        <v>58</v>
      </c>
      <c r="C12" s="90">
        <v>264078.19</v>
      </c>
      <c r="D12" s="90">
        <f>666000+H26</f>
        <v>666000</v>
      </c>
      <c r="E12" s="203">
        <f t="shared" si="0"/>
        <v>123741.65000000001</v>
      </c>
      <c r="F12" s="207">
        <v>0</v>
      </c>
      <c r="G12" s="207">
        <v>57114.97</v>
      </c>
      <c r="H12" s="207">
        <v>20144.240000000002</v>
      </c>
      <c r="I12" s="205">
        <v>44762.99</v>
      </c>
      <c r="J12" s="207">
        <v>496.91</v>
      </c>
      <c r="K12" s="207">
        <v>1222.54</v>
      </c>
      <c r="L12" s="207">
        <v>0</v>
      </c>
      <c r="M12" s="205">
        <v>0</v>
      </c>
      <c r="N12" s="570">
        <v>16</v>
      </c>
    </row>
    <row r="13" spans="1:14" s="152" customFormat="1" x14ac:dyDescent="0.3">
      <c r="A13" s="557">
        <v>7</v>
      </c>
      <c r="B13" s="161" t="s">
        <v>59</v>
      </c>
      <c r="C13" s="90">
        <v>1481176.44</v>
      </c>
      <c r="D13" s="90">
        <f>2389800+H27</f>
        <v>2389800</v>
      </c>
      <c r="E13" s="203">
        <f t="shared" si="0"/>
        <v>219158.61999999997</v>
      </c>
      <c r="F13" s="207">
        <v>0</v>
      </c>
      <c r="G13" s="207">
        <v>86084.12</v>
      </c>
      <c r="H13" s="207">
        <v>128870.68</v>
      </c>
      <c r="I13" s="205">
        <v>0</v>
      </c>
      <c r="J13" s="207">
        <v>3415.02</v>
      </c>
      <c r="K13" s="207">
        <v>788.8</v>
      </c>
      <c r="L13" s="207">
        <v>0</v>
      </c>
      <c r="M13" s="205">
        <v>0</v>
      </c>
      <c r="N13" s="570">
        <v>22</v>
      </c>
    </row>
    <row r="14" spans="1:14" s="152" customFormat="1" x14ac:dyDescent="0.3">
      <c r="A14" s="557">
        <v>8</v>
      </c>
      <c r="B14" s="161" t="s">
        <v>60</v>
      </c>
      <c r="C14" s="90">
        <v>0</v>
      </c>
      <c r="D14" s="90">
        <f>0+H28</f>
        <v>0</v>
      </c>
      <c r="E14" s="203">
        <f t="shared" si="0"/>
        <v>59446.15</v>
      </c>
      <c r="F14" s="207">
        <v>0</v>
      </c>
      <c r="G14" s="207">
        <v>44444.63</v>
      </c>
      <c r="H14" s="207">
        <v>7424.44</v>
      </c>
      <c r="I14" s="205">
        <v>6702.96</v>
      </c>
      <c r="J14" s="207">
        <v>0</v>
      </c>
      <c r="K14" s="207">
        <v>874.12</v>
      </c>
      <c r="L14" s="207">
        <v>0</v>
      </c>
      <c r="M14" s="205">
        <v>0</v>
      </c>
      <c r="N14" s="570">
        <v>11</v>
      </c>
    </row>
    <row r="15" spans="1:14" s="152" customFormat="1" x14ac:dyDescent="0.3">
      <c r="A15" s="557">
        <v>9</v>
      </c>
      <c r="B15" s="161" t="s">
        <v>61</v>
      </c>
      <c r="C15" s="90">
        <v>0</v>
      </c>
      <c r="D15" s="90">
        <f>0+H29</f>
        <v>0</v>
      </c>
      <c r="E15" s="203">
        <f t="shared" si="0"/>
        <v>42479.14</v>
      </c>
      <c r="F15" s="207">
        <v>0</v>
      </c>
      <c r="G15" s="207">
        <v>30333.74</v>
      </c>
      <c r="H15" s="207">
        <v>11358.58</v>
      </c>
      <c r="I15" s="205">
        <v>0</v>
      </c>
      <c r="J15" s="207">
        <v>786.82</v>
      </c>
      <c r="K15" s="207">
        <v>0</v>
      </c>
      <c r="L15" s="207">
        <v>0</v>
      </c>
      <c r="M15" s="205">
        <v>0</v>
      </c>
      <c r="N15" s="570">
        <v>11</v>
      </c>
    </row>
    <row r="16" spans="1:14" s="214" customFormat="1" ht="16.95" customHeight="1" thickBot="1" x14ac:dyDescent="0.35">
      <c r="A16" s="571"/>
      <c r="B16" s="561" t="s">
        <v>51</v>
      </c>
      <c r="C16" s="572">
        <f>SUM(C7:C15)</f>
        <v>6227966.3800000008</v>
      </c>
      <c r="D16" s="572">
        <f>SUM(D7:D15)</f>
        <v>8819405.3399999999</v>
      </c>
      <c r="E16" s="573">
        <f>SUM(E7:E15)</f>
        <v>1301824.5399999998</v>
      </c>
      <c r="F16" s="572">
        <f>F7+F8+F9+F10+F11+F12+F13+F14+F15</f>
        <v>62235.05</v>
      </c>
      <c r="G16" s="572">
        <f>SUM(G7:G15)</f>
        <v>701344.91999999993</v>
      </c>
      <c r="H16" s="572">
        <f t="shared" ref="H16:L16" si="1">SUM(H7:H15)</f>
        <v>379019.88</v>
      </c>
      <c r="I16" s="573">
        <f>SUM(I7:I15)</f>
        <v>132872.47999999998</v>
      </c>
      <c r="J16" s="572">
        <f>SUM(J7:J15)</f>
        <v>17781.09</v>
      </c>
      <c r="K16" s="572">
        <f>SUM(K7:K15)</f>
        <v>8571.1200000000008</v>
      </c>
      <c r="L16" s="572">
        <f t="shared" si="1"/>
        <v>0</v>
      </c>
      <c r="M16" s="574">
        <f>SUM(M7:M15)</f>
        <v>0</v>
      </c>
      <c r="N16" s="575">
        <f>SUM(N7:N15)</f>
        <v>159</v>
      </c>
    </row>
    <row r="17" spans="1:26" s="154" customFormat="1" x14ac:dyDescent="0.3">
      <c r="A17" s="5"/>
      <c r="B17" s="62"/>
      <c r="C17" s="5"/>
      <c r="D17" s="195"/>
      <c r="E17" s="5"/>
      <c r="F17" s="5"/>
      <c r="G17" s="5"/>
      <c r="H17" s="5"/>
      <c r="I17" s="5"/>
      <c r="J17" s="5"/>
    </row>
    <row r="18" spans="1:26" s="154" customFormat="1" x14ac:dyDescent="0.3">
      <c r="A18" s="5"/>
      <c r="B18" s="62"/>
      <c r="C18" s="5"/>
      <c r="D18" s="195"/>
    </row>
    <row r="19" spans="1:26" s="154" customFormat="1" ht="15" thickBot="1" x14ac:dyDescent="0.35">
      <c r="A19" s="5"/>
      <c r="B19" s="877"/>
      <c r="C19" s="878"/>
      <c r="D19" s="878"/>
      <c r="E19" s="878"/>
      <c r="F19" s="878"/>
      <c r="G19" s="878"/>
      <c r="H19" s="5"/>
      <c r="I19" s="5"/>
      <c r="J19" s="5"/>
    </row>
    <row r="20" spans="1:26" s="154" customFormat="1" ht="39" customHeight="1" x14ac:dyDescent="0.2">
      <c r="A20" s="550" t="s">
        <v>11</v>
      </c>
      <c r="B20" s="551" t="s">
        <v>44</v>
      </c>
      <c r="C20" s="552" t="s">
        <v>62</v>
      </c>
      <c r="D20" s="553" t="s">
        <v>23</v>
      </c>
      <c r="E20" s="554" t="s">
        <v>63</v>
      </c>
      <c r="F20" s="554" t="s">
        <v>46</v>
      </c>
      <c r="G20" s="555" t="s">
        <v>47</v>
      </c>
      <c r="H20" s="556" t="s">
        <v>42</v>
      </c>
      <c r="I20" s="196"/>
      <c r="J20" s="197"/>
    </row>
    <row r="21" spans="1:26" s="154" customFormat="1" x14ac:dyDescent="0.3">
      <c r="A21" s="557">
        <v>1</v>
      </c>
      <c r="B21" s="49" t="s">
        <v>53</v>
      </c>
      <c r="C21" s="223">
        <v>619</v>
      </c>
      <c r="D21" s="50"/>
      <c r="E21" s="215">
        <v>619000</v>
      </c>
      <c r="F21" s="216">
        <f t="shared" ref="F21:F29" si="2">G7+H7+J7+K7</f>
        <v>83917.790000000008</v>
      </c>
      <c r="G21" s="205">
        <v>0</v>
      </c>
      <c r="H21" s="558">
        <v>0</v>
      </c>
      <c r="I21" s="5"/>
      <c r="J21" s="5"/>
    </row>
    <row r="22" spans="1:26" s="219" customFormat="1" x14ac:dyDescent="0.3">
      <c r="A22" s="557">
        <v>2</v>
      </c>
      <c r="B22" s="49" t="s">
        <v>54</v>
      </c>
      <c r="C22" s="223">
        <v>987.55</v>
      </c>
      <c r="D22" s="50">
        <v>2006</v>
      </c>
      <c r="E22" s="217">
        <v>1185060</v>
      </c>
      <c r="F22" s="216">
        <f t="shared" si="2"/>
        <v>243916.36</v>
      </c>
      <c r="G22" s="205">
        <v>17775.099999999999</v>
      </c>
      <c r="H22" s="558">
        <v>0</v>
      </c>
      <c r="I22" s="5"/>
      <c r="J22" s="5"/>
      <c r="K22" s="218"/>
      <c r="L22" s="218"/>
      <c r="M22" s="218"/>
      <c r="N22" s="218"/>
      <c r="O22" s="218"/>
      <c r="P22" s="218"/>
      <c r="Q22" s="218"/>
      <c r="R22" s="218"/>
      <c r="S22" s="218"/>
      <c r="U22" s="218"/>
      <c r="V22" s="218"/>
      <c r="W22" s="218"/>
      <c r="X22" s="218"/>
      <c r="Y22" s="218"/>
      <c r="Z22" s="218"/>
    </row>
    <row r="23" spans="1:26" s="5" customFormat="1" x14ac:dyDescent="0.3">
      <c r="A23" s="557">
        <v>3</v>
      </c>
      <c r="B23" s="49" t="s">
        <v>55</v>
      </c>
      <c r="C23" s="223">
        <v>1370</v>
      </c>
      <c r="D23" s="50">
        <v>2009</v>
      </c>
      <c r="E23" s="217">
        <v>2613845.34</v>
      </c>
      <c r="F23" s="220">
        <f t="shared" si="2"/>
        <v>219160.19</v>
      </c>
      <c r="G23" s="205">
        <v>2966.16</v>
      </c>
      <c r="H23" s="558">
        <v>0</v>
      </c>
      <c r="K23" s="70"/>
      <c r="L23" s="70"/>
      <c r="M23" s="70"/>
      <c r="N23" s="221"/>
    </row>
    <row r="24" spans="1:26" s="5" customFormat="1" x14ac:dyDescent="0.3">
      <c r="A24" s="557">
        <v>4</v>
      </c>
      <c r="B24" s="49" t="s">
        <v>56</v>
      </c>
      <c r="C24" s="223">
        <v>1033</v>
      </c>
      <c r="D24" s="50">
        <v>1973</v>
      </c>
      <c r="E24" s="217">
        <v>929700</v>
      </c>
      <c r="F24" s="220">
        <f t="shared" si="2"/>
        <v>109851.69</v>
      </c>
      <c r="G24" s="205">
        <v>27424.959999999999</v>
      </c>
      <c r="H24" s="558">
        <v>0</v>
      </c>
      <c r="J24" s="70"/>
      <c r="K24" s="70"/>
      <c r="L24" s="70"/>
      <c r="M24" s="70"/>
      <c r="N24" s="221"/>
    </row>
    <row r="25" spans="1:26" s="5" customFormat="1" x14ac:dyDescent="0.3">
      <c r="A25" s="557">
        <v>5</v>
      </c>
      <c r="B25" s="49" t="s">
        <v>57</v>
      </c>
      <c r="C25" s="223">
        <v>520</v>
      </c>
      <c r="D25" s="50">
        <v>1950</v>
      </c>
      <c r="E25" s="155">
        <v>416000</v>
      </c>
      <c r="F25" s="222">
        <f t="shared" si="2"/>
        <v>56511.37</v>
      </c>
      <c r="G25" s="205">
        <v>33240.31</v>
      </c>
      <c r="H25" s="558">
        <v>0</v>
      </c>
      <c r="J25" s="70"/>
      <c r="K25" s="70"/>
      <c r="L25" s="70"/>
      <c r="M25" s="70"/>
      <c r="N25" s="221"/>
    </row>
    <row r="26" spans="1:26" s="5" customFormat="1" x14ac:dyDescent="0.3">
      <c r="A26" s="557">
        <v>6</v>
      </c>
      <c r="B26" s="49" t="s">
        <v>58</v>
      </c>
      <c r="C26" s="223">
        <v>740</v>
      </c>
      <c r="D26" s="50">
        <v>1979</v>
      </c>
      <c r="E26" s="217">
        <v>666000</v>
      </c>
      <c r="F26" s="222">
        <f t="shared" si="2"/>
        <v>78978.66</v>
      </c>
      <c r="G26" s="205">
        <v>44762.99</v>
      </c>
      <c r="H26" s="558">
        <v>0</v>
      </c>
      <c r="K26" s="70"/>
      <c r="L26" s="70"/>
      <c r="M26" s="70"/>
      <c r="N26" s="70"/>
    </row>
    <row r="27" spans="1:26" s="5" customFormat="1" x14ac:dyDescent="0.3">
      <c r="A27" s="557">
        <v>7</v>
      </c>
      <c r="B27" s="136" t="s">
        <v>59</v>
      </c>
      <c r="C27" s="223">
        <v>1991.5</v>
      </c>
      <c r="D27" s="50">
        <v>1998</v>
      </c>
      <c r="E27" s="217">
        <v>2389800</v>
      </c>
      <c r="F27" s="222">
        <f t="shared" si="2"/>
        <v>219158.61999999997</v>
      </c>
      <c r="G27" s="205">
        <v>0</v>
      </c>
      <c r="H27" s="558">
        <v>0</v>
      </c>
      <c r="K27" s="70"/>
      <c r="L27" s="70"/>
      <c r="M27" s="70"/>
      <c r="N27" s="70"/>
    </row>
    <row r="28" spans="1:26" s="5" customFormat="1" x14ac:dyDescent="0.3">
      <c r="A28" s="557">
        <v>8</v>
      </c>
      <c r="B28" s="136" t="s">
        <v>60</v>
      </c>
      <c r="C28" s="223"/>
      <c r="D28" s="50"/>
      <c r="E28" s="217">
        <v>0</v>
      </c>
      <c r="F28" s="222">
        <f t="shared" si="2"/>
        <v>52743.19</v>
      </c>
      <c r="G28" s="205">
        <v>6702.96</v>
      </c>
      <c r="H28" s="558">
        <v>0</v>
      </c>
      <c r="I28" s="64"/>
    </row>
    <row r="29" spans="1:26" s="5" customFormat="1" x14ac:dyDescent="0.3">
      <c r="A29" s="557">
        <v>9</v>
      </c>
      <c r="B29" s="136" t="s">
        <v>61</v>
      </c>
      <c r="C29" s="223"/>
      <c r="D29" s="50"/>
      <c r="E29" s="217">
        <v>0</v>
      </c>
      <c r="F29" s="222">
        <f t="shared" si="2"/>
        <v>42479.14</v>
      </c>
      <c r="G29" s="205">
        <v>0</v>
      </c>
      <c r="H29" s="559">
        <v>0</v>
      </c>
    </row>
    <row r="30" spans="1:26" s="5" customFormat="1" ht="15.6" thickBot="1" x14ac:dyDescent="0.35">
      <c r="A30" s="560"/>
      <c r="B30" s="561" t="s">
        <v>845</v>
      </c>
      <c r="C30" s="562"/>
      <c r="D30" s="563"/>
      <c r="E30" s="564">
        <f>SUM(E21:E29)</f>
        <v>8819405.3399999999</v>
      </c>
      <c r="F30" s="565">
        <f>SUM(F21:F29)</f>
        <v>1106717.01</v>
      </c>
      <c r="G30" s="565">
        <f>SUM(G21:G29)</f>
        <v>132872.47999999998</v>
      </c>
      <c r="H30" s="566">
        <f>SUM(H21:H29)</f>
        <v>0</v>
      </c>
    </row>
    <row r="31" spans="1:26" s="5" customFormat="1" x14ac:dyDescent="0.3">
      <c r="B31" s="198"/>
      <c r="C31" s="165"/>
      <c r="D31" s="165"/>
      <c r="E31" s="199"/>
      <c r="F31" s="200"/>
      <c r="G31" s="200"/>
      <c r="H31" s="165"/>
    </row>
    <row r="32" spans="1:26" s="5" customFormat="1" x14ac:dyDescent="0.3"/>
    <row r="33" spans="1:10" ht="15" thickBot="1" x14ac:dyDescent="0.35"/>
    <row r="34" spans="1:10" ht="21" customHeight="1" thickBot="1" x14ac:dyDescent="0.35">
      <c r="A34" s="5"/>
      <c r="B34" s="5"/>
      <c r="C34" s="826" t="s">
        <v>32</v>
      </c>
      <c r="D34" s="803"/>
      <c r="E34" s="803"/>
      <c r="F34" s="827"/>
      <c r="G34" s="862" t="s">
        <v>33</v>
      </c>
      <c r="H34" s="863"/>
      <c r="I34" s="873" t="s">
        <v>906</v>
      </c>
    </row>
    <row r="35" spans="1:10" ht="45" customHeight="1" x14ac:dyDescent="0.3">
      <c r="A35" s="5"/>
      <c r="B35" s="549" t="s">
        <v>34</v>
      </c>
      <c r="C35" s="233" t="s">
        <v>35</v>
      </c>
      <c r="D35" s="234" t="s">
        <v>36</v>
      </c>
      <c r="E35" s="234" t="s">
        <v>37</v>
      </c>
      <c r="F35" s="235" t="s">
        <v>64</v>
      </c>
      <c r="G35" s="224" t="s">
        <v>842</v>
      </c>
      <c r="H35" s="225" t="s">
        <v>39</v>
      </c>
      <c r="I35" s="874"/>
    </row>
    <row r="36" spans="1:10" x14ac:dyDescent="0.3">
      <c r="A36" s="178"/>
      <c r="B36" s="82" t="s">
        <v>841</v>
      </c>
      <c r="C36" s="236"/>
      <c r="D36" s="237">
        <v>4000</v>
      </c>
      <c r="E36" s="237">
        <v>5000</v>
      </c>
      <c r="F36" s="238">
        <v>1300</v>
      </c>
      <c r="G36" s="226">
        <v>5000</v>
      </c>
      <c r="H36" s="227">
        <v>1250</v>
      </c>
      <c r="I36" s="494"/>
      <c r="J36" s="31" t="s">
        <v>597</v>
      </c>
    </row>
    <row r="37" spans="1:10" x14ac:dyDescent="0.3">
      <c r="A37" s="178"/>
      <c r="B37" s="82" t="s">
        <v>65</v>
      </c>
      <c r="C37" s="236"/>
      <c r="D37" s="237">
        <v>4000</v>
      </c>
      <c r="E37" s="237">
        <v>5000</v>
      </c>
      <c r="F37" s="238">
        <v>1300</v>
      </c>
      <c r="G37" s="226">
        <v>5000</v>
      </c>
      <c r="H37" s="227">
        <v>1250</v>
      </c>
      <c r="I37" s="494">
        <v>1500</v>
      </c>
    </row>
    <row r="38" spans="1:10" x14ac:dyDescent="0.3">
      <c r="A38" s="178"/>
      <c r="B38" s="82" t="s">
        <v>66</v>
      </c>
      <c r="C38" s="239">
        <v>10000</v>
      </c>
      <c r="D38" s="237">
        <v>4000</v>
      </c>
      <c r="E38" s="237">
        <v>5000</v>
      </c>
      <c r="F38" s="238">
        <v>1300</v>
      </c>
      <c r="G38" s="226">
        <v>5000</v>
      </c>
      <c r="H38" s="227">
        <v>1250</v>
      </c>
      <c r="I38" s="494">
        <v>1500</v>
      </c>
    </row>
    <row r="39" spans="1:10" x14ac:dyDescent="0.3">
      <c r="A39" s="178"/>
      <c r="B39" s="82" t="s">
        <v>67</v>
      </c>
      <c r="C39" s="239">
        <v>5000</v>
      </c>
      <c r="D39" s="237">
        <v>4000</v>
      </c>
      <c r="E39" s="237">
        <v>5000</v>
      </c>
      <c r="F39" s="238">
        <v>1300</v>
      </c>
      <c r="G39" s="226">
        <v>2000</v>
      </c>
      <c r="H39" s="227">
        <v>1250</v>
      </c>
      <c r="I39" s="494">
        <v>1500</v>
      </c>
    </row>
    <row r="40" spans="1:10" x14ac:dyDescent="0.3">
      <c r="A40" s="178"/>
      <c r="B40" s="82" t="s">
        <v>68</v>
      </c>
      <c r="C40" s="239">
        <v>5000</v>
      </c>
      <c r="D40" s="237">
        <v>4000</v>
      </c>
      <c r="E40" s="237">
        <v>5000</v>
      </c>
      <c r="F40" s="238">
        <v>1300</v>
      </c>
      <c r="G40" s="226">
        <v>5000</v>
      </c>
      <c r="H40" s="227">
        <v>1250</v>
      </c>
      <c r="I40" s="494">
        <v>1500</v>
      </c>
    </row>
    <row r="41" spans="1:10" x14ac:dyDescent="0.3">
      <c r="A41" s="178"/>
      <c r="B41" s="82" t="s">
        <v>69</v>
      </c>
      <c r="C41" s="239">
        <v>5000</v>
      </c>
      <c r="D41" s="237">
        <v>4000</v>
      </c>
      <c r="E41" s="237">
        <v>5000</v>
      </c>
      <c r="F41" s="238">
        <v>1300</v>
      </c>
      <c r="G41" s="226">
        <v>5000</v>
      </c>
      <c r="H41" s="227">
        <v>1250</v>
      </c>
      <c r="I41" s="494">
        <v>1500</v>
      </c>
    </row>
    <row r="42" spans="1:10" x14ac:dyDescent="0.3">
      <c r="A42" s="178"/>
      <c r="B42" s="82" t="s">
        <v>70</v>
      </c>
      <c r="C42" s="236"/>
      <c r="D42" s="237">
        <v>4000</v>
      </c>
      <c r="E42" s="237">
        <v>5000</v>
      </c>
      <c r="F42" s="238">
        <v>1300</v>
      </c>
      <c r="G42" s="226">
        <v>5000</v>
      </c>
      <c r="H42" s="227">
        <v>1250</v>
      </c>
      <c r="I42" s="494">
        <v>1500</v>
      </c>
    </row>
    <row r="43" spans="1:10" x14ac:dyDescent="0.3">
      <c r="A43" s="178"/>
      <c r="B43" s="82" t="s">
        <v>71</v>
      </c>
      <c r="C43" s="239">
        <v>2000</v>
      </c>
      <c r="D43" s="237">
        <v>4000</v>
      </c>
      <c r="E43" s="237">
        <v>5000</v>
      </c>
      <c r="F43" s="238">
        <v>1300</v>
      </c>
      <c r="G43" s="226">
        <v>2000</v>
      </c>
      <c r="H43" s="227">
        <v>1250</v>
      </c>
      <c r="I43" s="253">
        <v>0</v>
      </c>
    </row>
    <row r="44" spans="1:10" ht="15" thickBot="1" x14ac:dyDescent="0.35">
      <c r="A44" s="178"/>
      <c r="B44" s="486" t="s">
        <v>72</v>
      </c>
      <c r="C44" s="240">
        <v>10000</v>
      </c>
      <c r="D44" s="241">
        <v>4000</v>
      </c>
      <c r="E44" s="241">
        <v>5000</v>
      </c>
      <c r="F44" s="242">
        <v>1300</v>
      </c>
      <c r="G44" s="228">
        <v>2000</v>
      </c>
      <c r="H44" s="229">
        <v>1250</v>
      </c>
      <c r="I44" s="254">
        <v>0</v>
      </c>
    </row>
    <row r="46" spans="1:10" x14ac:dyDescent="0.3">
      <c r="A46" s="75" t="s">
        <v>840</v>
      </c>
    </row>
    <row r="47" spans="1:10" x14ac:dyDescent="0.3">
      <c r="A47" s="8" t="s">
        <v>811</v>
      </c>
    </row>
  </sheetData>
  <mergeCells count="5">
    <mergeCell ref="B5:B6"/>
    <mergeCell ref="C34:F34"/>
    <mergeCell ref="G34:H34"/>
    <mergeCell ref="I34:I35"/>
    <mergeCell ref="B19:G19"/>
  </mergeCells>
  <pageMargins left="0.25" right="0.25" top="0.37" bottom="0.37" header="0.3" footer="0.3"/>
  <pageSetup paperSize="9"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J8"/>
  <sheetViews>
    <sheetView zoomScale="70" zoomScaleNormal="70" workbookViewId="0">
      <selection activeCell="H9" sqref="H9"/>
    </sheetView>
  </sheetViews>
  <sheetFormatPr defaultRowHeight="14.4" x14ac:dyDescent="0.3"/>
  <cols>
    <col min="1" max="1" width="16.6640625" customWidth="1"/>
    <col min="2" max="9" width="17" customWidth="1"/>
  </cols>
  <sheetData>
    <row r="2" spans="1:10" ht="15.6" x14ac:dyDescent="0.3">
      <c r="A2" s="11" t="s">
        <v>636</v>
      </c>
      <c r="B2" s="11"/>
      <c r="C2" s="11"/>
      <c r="D2" s="11"/>
      <c r="E2" s="11"/>
    </row>
    <row r="3" spans="1:10" ht="15" thickBot="1" x14ac:dyDescent="0.35"/>
    <row r="4" spans="1:10" ht="24.6" customHeight="1" thickBot="1" x14ac:dyDescent="0.35">
      <c r="B4" s="879" t="s">
        <v>751</v>
      </c>
      <c r="C4" s="880"/>
      <c r="D4" s="880"/>
      <c r="E4" s="880"/>
      <c r="F4" s="880"/>
      <c r="G4" s="880"/>
      <c r="H4" s="881"/>
      <c r="I4" s="120" t="s">
        <v>752</v>
      </c>
    </row>
    <row r="5" spans="1:10" ht="15.6" customHeight="1" x14ac:dyDescent="0.3">
      <c r="A5" s="7"/>
      <c r="B5" s="126" t="s">
        <v>50</v>
      </c>
      <c r="C5" s="127" t="s">
        <v>642</v>
      </c>
      <c r="D5" s="126" t="s">
        <v>639</v>
      </c>
      <c r="E5" s="125" t="s">
        <v>640</v>
      </c>
      <c r="F5" s="126" t="s">
        <v>638</v>
      </c>
      <c r="G5" s="128" t="s">
        <v>641</v>
      </c>
      <c r="H5" s="129" t="s">
        <v>643</v>
      </c>
      <c r="I5" s="125" t="s">
        <v>637</v>
      </c>
    </row>
    <row r="6" spans="1:10" ht="28.8" x14ac:dyDescent="0.3">
      <c r="A6" s="13" t="s">
        <v>502</v>
      </c>
      <c r="B6" s="130" t="s">
        <v>649</v>
      </c>
      <c r="C6" s="131" t="s">
        <v>650</v>
      </c>
      <c r="D6" s="130" t="s">
        <v>646</v>
      </c>
      <c r="E6" s="132" t="s">
        <v>647</v>
      </c>
      <c r="F6" s="130" t="s">
        <v>645</v>
      </c>
      <c r="G6" s="133" t="s">
        <v>648</v>
      </c>
      <c r="H6" s="789" t="s">
        <v>992</v>
      </c>
      <c r="I6" s="132" t="s">
        <v>644</v>
      </c>
    </row>
    <row r="7" spans="1:10" x14ac:dyDescent="0.3">
      <c r="A7" s="13" t="s">
        <v>504</v>
      </c>
      <c r="B7" s="121">
        <v>7453.76</v>
      </c>
      <c r="C7" s="28">
        <v>6440.08</v>
      </c>
      <c r="D7" s="121">
        <f>2*1266.1</f>
        <v>2532.1999999999998</v>
      </c>
      <c r="E7" s="29">
        <v>1500</v>
      </c>
      <c r="F7" s="121">
        <v>1211.81</v>
      </c>
      <c r="G7" s="30">
        <v>3638.64</v>
      </c>
      <c r="H7" s="123">
        <v>2868.46</v>
      </c>
      <c r="I7" s="29">
        <v>1692</v>
      </c>
      <c r="J7" s="10"/>
    </row>
    <row r="8" spans="1:10" ht="15" thickBot="1" x14ac:dyDescent="0.35">
      <c r="A8" s="13" t="s">
        <v>651</v>
      </c>
      <c r="B8" s="122">
        <v>41726</v>
      </c>
      <c r="C8" s="15">
        <v>40816</v>
      </c>
      <c r="D8" s="122">
        <v>38896</v>
      </c>
      <c r="E8" s="12">
        <v>39814</v>
      </c>
      <c r="F8" s="122">
        <v>40410</v>
      </c>
      <c r="G8" s="14">
        <v>39731</v>
      </c>
      <c r="H8" s="124">
        <v>43823</v>
      </c>
      <c r="I8" s="12">
        <v>40210</v>
      </c>
    </row>
  </sheetData>
  <mergeCells count="1">
    <mergeCell ref="B4:H4"/>
  </mergeCells>
  <pageMargins left="0.7" right="0.7" top="0.75" bottom="0.75" header="0.3" footer="0.3"/>
  <pageSetup paperSize="9" scale="8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N31"/>
  <sheetViews>
    <sheetView topLeftCell="A4" zoomScale="55" zoomScaleNormal="55" workbookViewId="0">
      <selection activeCell="G18" sqref="G18"/>
    </sheetView>
  </sheetViews>
  <sheetFormatPr defaultRowHeight="14.4" x14ac:dyDescent="0.3"/>
  <cols>
    <col min="1" max="1" width="2.6640625" style="5" customWidth="1"/>
    <col min="2" max="2" width="30.5546875" style="8" customWidth="1"/>
    <col min="3" max="3" width="13.88671875" style="8" customWidth="1"/>
    <col min="4" max="4" width="15.6640625" style="8" customWidth="1"/>
    <col min="5" max="5" width="14.6640625" style="8" customWidth="1"/>
    <col min="6" max="6" width="16.6640625" style="8" customWidth="1"/>
    <col min="7" max="7" width="14.6640625" style="8" customWidth="1"/>
    <col min="8" max="8" width="13.44140625" style="8" customWidth="1"/>
    <col min="9" max="9" width="15.6640625" style="8" customWidth="1"/>
    <col min="10" max="10" width="15.88671875" style="8" customWidth="1"/>
    <col min="11" max="11" width="14.33203125" style="8" customWidth="1"/>
    <col min="12" max="12" width="16.44140625" style="8" customWidth="1"/>
    <col min="13" max="13" width="11.109375" style="8" customWidth="1"/>
    <col min="14" max="25" width="8.88671875" style="8"/>
    <col min="26" max="26" width="9.6640625" style="8" customWidth="1"/>
    <col min="27" max="255" width="8.88671875" style="8"/>
    <col min="256" max="256" width="6.109375" style="8" customWidth="1"/>
    <col min="257" max="257" width="28.109375" style="8" customWidth="1"/>
    <col min="258" max="258" width="13.88671875" style="8" customWidth="1"/>
    <col min="259" max="259" width="14.6640625" style="8" customWidth="1"/>
    <col min="260" max="260" width="15.6640625" style="8" customWidth="1"/>
    <col min="261" max="261" width="14.6640625" style="8" customWidth="1"/>
    <col min="262" max="262" width="16.6640625" style="8" customWidth="1"/>
    <col min="263" max="263" width="14.6640625" style="8" customWidth="1"/>
    <col min="264" max="264" width="11.6640625" style="8" customWidth="1"/>
    <col min="265" max="265" width="12.88671875" style="8" customWidth="1"/>
    <col min="266" max="267" width="13.5546875" style="8" customWidth="1"/>
    <col min="268" max="268" width="13.44140625" style="8" customWidth="1"/>
    <col min="269" max="511" width="8.88671875" style="8"/>
    <col min="512" max="512" width="6.109375" style="8" customWidth="1"/>
    <col min="513" max="513" width="28.109375" style="8" customWidth="1"/>
    <col min="514" max="514" width="13.88671875" style="8" customWidth="1"/>
    <col min="515" max="515" width="14.6640625" style="8" customWidth="1"/>
    <col min="516" max="516" width="15.6640625" style="8" customWidth="1"/>
    <col min="517" max="517" width="14.6640625" style="8" customWidth="1"/>
    <col min="518" max="518" width="16.6640625" style="8" customWidth="1"/>
    <col min="519" max="519" width="14.6640625" style="8" customWidth="1"/>
    <col min="520" max="520" width="11.6640625" style="8" customWidth="1"/>
    <col min="521" max="521" width="12.88671875" style="8" customWidth="1"/>
    <col min="522" max="523" width="13.5546875" style="8" customWidth="1"/>
    <col min="524" max="524" width="13.44140625" style="8" customWidth="1"/>
    <col min="525" max="767" width="8.88671875" style="8"/>
    <col min="768" max="768" width="6.109375" style="8" customWidth="1"/>
    <col min="769" max="769" width="28.109375" style="8" customWidth="1"/>
    <col min="770" max="770" width="13.88671875" style="8" customWidth="1"/>
    <col min="771" max="771" width="14.6640625" style="8" customWidth="1"/>
    <col min="772" max="772" width="15.6640625" style="8" customWidth="1"/>
    <col min="773" max="773" width="14.6640625" style="8" customWidth="1"/>
    <col min="774" max="774" width="16.6640625" style="8" customWidth="1"/>
    <col min="775" max="775" width="14.6640625" style="8" customWidth="1"/>
    <col min="776" max="776" width="11.6640625" style="8" customWidth="1"/>
    <col min="777" max="777" width="12.88671875" style="8" customWidth="1"/>
    <col min="778" max="779" width="13.5546875" style="8" customWidth="1"/>
    <col min="780" max="780" width="13.44140625" style="8" customWidth="1"/>
    <col min="781" max="1023" width="8.88671875" style="8"/>
    <col min="1024" max="1024" width="6.109375" style="8" customWidth="1"/>
    <col min="1025" max="1025" width="28.109375" style="8" customWidth="1"/>
    <col min="1026" max="1026" width="13.88671875" style="8" customWidth="1"/>
    <col min="1027" max="1027" width="14.6640625" style="8" customWidth="1"/>
    <col min="1028" max="1028" width="15.6640625" style="8" customWidth="1"/>
    <col min="1029" max="1029" width="14.6640625" style="8" customWidth="1"/>
    <col min="1030" max="1030" width="16.6640625" style="8" customWidth="1"/>
    <col min="1031" max="1031" width="14.6640625" style="8" customWidth="1"/>
    <col min="1032" max="1032" width="11.6640625" style="8" customWidth="1"/>
    <col min="1033" max="1033" width="12.88671875" style="8" customWidth="1"/>
    <col min="1034" max="1035" width="13.5546875" style="8" customWidth="1"/>
    <col min="1036" max="1036" width="13.44140625" style="8" customWidth="1"/>
    <col min="1037" max="1279" width="8.88671875" style="8"/>
    <col min="1280" max="1280" width="6.109375" style="8" customWidth="1"/>
    <col min="1281" max="1281" width="28.109375" style="8" customWidth="1"/>
    <col min="1282" max="1282" width="13.88671875" style="8" customWidth="1"/>
    <col min="1283" max="1283" width="14.6640625" style="8" customWidth="1"/>
    <col min="1284" max="1284" width="15.6640625" style="8" customWidth="1"/>
    <col min="1285" max="1285" width="14.6640625" style="8" customWidth="1"/>
    <col min="1286" max="1286" width="16.6640625" style="8" customWidth="1"/>
    <col min="1287" max="1287" width="14.6640625" style="8" customWidth="1"/>
    <col min="1288" max="1288" width="11.6640625" style="8" customWidth="1"/>
    <col min="1289" max="1289" width="12.88671875" style="8" customWidth="1"/>
    <col min="1290" max="1291" width="13.5546875" style="8" customWidth="1"/>
    <col min="1292" max="1292" width="13.44140625" style="8" customWidth="1"/>
    <col min="1293" max="1535" width="8.88671875" style="8"/>
    <col min="1536" max="1536" width="6.109375" style="8" customWidth="1"/>
    <col min="1537" max="1537" width="28.109375" style="8" customWidth="1"/>
    <col min="1538" max="1538" width="13.88671875" style="8" customWidth="1"/>
    <col min="1539" max="1539" width="14.6640625" style="8" customWidth="1"/>
    <col min="1540" max="1540" width="15.6640625" style="8" customWidth="1"/>
    <col min="1541" max="1541" width="14.6640625" style="8" customWidth="1"/>
    <col min="1542" max="1542" width="16.6640625" style="8" customWidth="1"/>
    <col min="1543" max="1543" width="14.6640625" style="8" customWidth="1"/>
    <col min="1544" max="1544" width="11.6640625" style="8" customWidth="1"/>
    <col min="1545" max="1545" width="12.88671875" style="8" customWidth="1"/>
    <col min="1546" max="1547" width="13.5546875" style="8" customWidth="1"/>
    <col min="1548" max="1548" width="13.44140625" style="8" customWidth="1"/>
    <col min="1549" max="1791" width="8.88671875" style="8"/>
    <col min="1792" max="1792" width="6.109375" style="8" customWidth="1"/>
    <col min="1793" max="1793" width="28.109375" style="8" customWidth="1"/>
    <col min="1794" max="1794" width="13.88671875" style="8" customWidth="1"/>
    <col min="1795" max="1795" width="14.6640625" style="8" customWidth="1"/>
    <col min="1796" max="1796" width="15.6640625" style="8" customWidth="1"/>
    <col min="1797" max="1797" width="14.6640625" style="8" customWidth="1"/>
    <col min="1798" max="1798" width="16.6640625" style="8" customWidth="1"/>
    <col min="1799" max="1799" width="14.6640625" style="8" customWidth="1"/>
    <col min="1800" max="1800" width="11.6640625" style="8" customWidth="1"/>
    <col min="1801" max="1801" width="12.88671875" style="8" customWidth="1"/>
    <col min="1802" max="1803" width="13.5546875" style="8" customWidth="1"/>
    <col min="1804" max="1804" width="13.44140625" style="8" customWidth="1"/>
    <col min="1805" max="2047" width="8.88671875" style="8"/>
    <col min="2048" max="2048" width="6.109375" style="8" customWidth="1"/>
    <col min="2049" max="2049" width="28.109375" style="8" customWidth="1"/>
    <col min="2050" max="2050" width="13.88671875" style="8" customWidth="1"/>
    <col min="2051" max="2051" width="14.6640625" style="8" customWidth="1"/>
    <col min="2052" max="2052" width="15.6640625" style="8" customWidth="1"/>
    <col min="2053" max="2053" width="14.6640625" style="8" customWidth="1"/>
    <col min="2054" max="2054" width="16.6640625" style="8" customWidth="1"/>
    <col min="2055" max="2055" width="14.6640625" style="8" customWidth="1"/>
    <col min="2056" max="2056" width="11.6640625" style="8" customWidth="1"/>
    <col min="2057" max="2057" width="12.88671875" style="8" customWidth="1"/>
    <col min="2058" max="2059" width="13.5546875" style="8" customWidth="1"/>
    <col min="2060" max="2060" width="13.44140625" style="8" customWidth="1"/>
    <col min="2061" max="2303" width="8.88671875" style="8"/>
    <col min="2304" max="2304" width="6.109375" style="8" customWidth="1"/>
    <col min="2305" max="2305" width="28.109375" style="8" customWidth="1"/>
    <col min="2306" max="2306" width="13.88671875" style="8" customWidth="1"/>
    <col min="2307" max="2307" width="14.6640625" style="8" customWidth="1"/>
    <col min="2308" max="2308" width="15.6640625" style="8" customWidth="1"/>
    <col min="2309" max="2309" width="14.6640625" style="8" customWidth="1"/>
    <col min="2310" max="2310" width="16.6640625" style="8" customWidth="1"/>
    <col min="2311" max="2311" width="14.6640625" style="8" customWidth="1"/>
    <col min="2312" max="2312" width="11.6640625" style="8" customWidth="1"/>
    <col min="2313" max="2313" width="12.88671875" style="8" customWidth="1"/>
    <col min="2314" max="2315" width="13.5546875" style="8" customWidth="1"/>
    <col min="2316" max="2316" width="13.44140625" style="8" customWidth="1"/>
    <col min="2317" max="2559" width="8.88671875" style="8"/>
    <col min="2560" max="2560" width="6.109375" style="8" customWidth="1"/>
    <col min="2561" max="2561" width="28.109375" style="8" customWidth="1"/>
    <col min="2562" max="2562" width="13.88671875" style="8" customWidth="1"/>
    <col min="2563" max="2563" width="14.6640625" style="8" customWidth="1"/>
    <col min="2564" max="2564" width="15.6640625" style="8" customWidth="1"/>
    <col min="2565" max="2565" width="14.6640625" style="8" customWidth="1"/>
    <col min="2566" max="2566" width="16.6640625" style="8" customWidth="1"/>
    <col min="2567" max="2567" width="14.6640625" style="8" customWidth="1"/>
    <col min="2568" max="2568" width="11.6640625" style="8" customWidth="1"/>
    <col min="2569" max="2569" width="12.88671875" style="8" customWidth="1"/>
    <col min="2570" max="2571" width="13.5546875" style="8" customWidth="1"/>
    <col min="2572" max="2572" width="13.44140625" style="8" customWidth="1"/>
    <col min="2573" max="2815" width="8.88671875" style="8"/>
    <col min="2816" max="2816" width="6.109375" style="8" customWidth="1"/>
    <col min="2817" max="2817" width="28.109375" style="8" customWidth="1"/>
    <col min="2818" max="2818" width="13.88671875" style="8" customWidth="1"/>
    <col min="2819" max="2819" width="14.6640625" style="8" customWidth="1"/>
    <col min="2820" max="2820" width="15.6640625" style="8" customWidth="1"/>
    <col min="2821" max="2821" width="14.6640625" style="8" customWidth="1"/>
    <col min="2822" max="2822" width="16.6640625" style="8" customWidth="1"/>
    <col min="2823" max="2823" width="14.6640625" style="8" customWidth="1"/>
    <col min="2824" max="2824" width="11.6640625" style="8" customWidth="1"/>
    <col min="2825" max="2825" width="12.88671875" style="8" customWidth="1"/>
    <col min="2826" max="2827" width="13.5546875" style="8" customWidth="1"/>
    <col min="2828" max="2828" width="13.44140625" style="8" customWidth="1"/>
    <col min="2829" max="3071" width="8.88671875" style="8"/>
    <col min="3072" max="3072" width="6.109375" style="8" customWidth="1"/>
    <col min="3073" max="3073" width="28.109375" style="8" customWidth="1"/>
    <col min="3074" max="3074" width="13.88671875" style="8" customWidth="1"/>
    <col min="3075" max="3075" width="14.6640625" style="8" customWidth="1"/>
    <col min="3076" max="3076" width="15.6640625" style="8" customWidth="1"/>
    <col min="3077" max="3077" width="14.6640625" style="8" customWidth="1"/>
    <col min="3078" max="3078" width="16.6640625" style="8" customWidth="1"/>
    <col min="3079" max="3079" width="14.6640625" style="8" customWidth="1"/>
    <col min="3080" max="3080" width="11.6640625" style="8" customWidth="1"/>
    <col min="3081" max="3081" width="12.88671875" style="8" customWidth="1"/>
    <col min="3082" max="3083" width="13.5546875" style="8" customWidth="1"/>
    <col min="3084" max="3084" width="13.44140625" style="8" customWidth="1"/>
    <col min="3085" max="3327" width="8.88671875" style="8"/>
    <col min="3328" max="3328" width="6.109375" style="8" customWidth="1"/>
    <col min="3329" max="3329" width="28.109375" style="8" customWidth="1"/>
    <col min="3330" max="3330" width="13.88671875" style="8" customWidth="1"/>
    <col min="3331" max="3331" width="14.6640625" style="8" customWidth="1"/>
    <col min="3332" max="3332" width="15.6640625" style="8" customWidth="1"/>
    <col min="3333" max="3333" width="14.6640625" style="8" customWidth="1"/>
    <col min="3334" max="3334" width="16.6640625" style="8" customWidth="1"/>
    <col min="3335" max="3335" width="14.6640625" style="8" customWidth="1"/>
    <col min="3336" max="3336" width="11.6640625" style="8" customWidth="1"/>
    <col min="3337" max="3337" width="12.88671875" style="8" customWidth="1"/>
    <col min="3338" max="3339" width="13.5546875" style="8" customWidth="1"/>
    <col min="3340" max="3340" width="13.44140625" style="8" customWidth="1"/>
    <col min="3341" max="3583" width="8.88671875" style="8"/>
    <col min="3584" max="3584" width="6.109375" style="8" customWidth="1"/>
    <col min="3585" max="3585" width="28.109375" style="8" customWidth="1"/>
    <col min="3586" max="3586" width="13.88671875" style="8" customWidth="1"/>
    <col min="3587" max="3587" width="14.6640625" style="8" customWidth="1"/>
    <col min="3588" max="3588" width="15.6640625" style="8" customWidth="1"/>
    <col min="3589" max="3589" width="14.6640625" style="8" customWidth="1"/>
    <col min="3590" max="3590" width="16.6640625" style="8" customWidth="1"/>
    <col min="3591" max="3591" width="14.6640625" style="8" customWidth="1"/>
    <col min="3592" max="3592" width="11.6640625" style="8" customWidth="1"/>
    <col min="3593" max="3593" width="12.88671875" style="8" customWidth="1"/>
    <col min="3594" max="3595" width="13.5546875" style="8" customWidth="1"/>
    <col min="3596" max="3596" width="13.44140625" style="8" customWidth="1"/>
    <col min="3597" max="3839" width="8.88671875" style="8"/>
    <col min="3840" max="3840" width="6.109375" style="8" customWidth="1"/>
    <col min="3841" max="3841" width="28.109375" style="8" customWidth="1"/>
    <col min="3842" max="3842" width="13.88671875" style="8" customWidth="1"/>
    <col min="3843" max="3843" width="14.6640625" style="8" customWidth="1"/>
    <col min="3844" max="3844" width="15.6640625" style="8" customWidth="1"/>
    <col min="3845" max="3845" width="14.6640625" style="8" customWidth="1"/>
    <col min="3846" max="3846" width="16.6640625" style="8" customWidth="1"/>
    <col min="3847" max="3847" width="14.6640625" style="8" customWidth="1"/>
    <col min="3848" max="3848" width="11.6640625" style="8" customWidth="1"/>
    <col min="3849" max="3849" width="12.88671875" style="8" customWidth="1"/>
    <col min="3850" max="3851" width="13.5546875" style="8" customWidth="1"/>
    <col min="3852" max="3852" width="13.44140625" style="8" customWidth="1"/>
    <col min="3853" max="4095" width="8.88671875" style="8"/>
    <col min="4096" max="4096" width="6.109375" style="8" customWidth="1"/>
    <col min="4097" max="4097" width="28.109375" style="8" customWidth="1"/>
    <col min="4098" max="4098" width="13.88671875" style="8" customWidth="1"/>
    <col min="4099" max="4099" width="14.6640625" style="8" customWidth="1"/>
    <col min="4100" max="4100" width="15.6640625" style="8" customWidth="1"/>
    <col min="4101" max="4101" width="14.6640625" style="8" customWidth="1"/>
    <col min="4102" max="4102" width="16.6640625" style="8" customWidth="1"/>
    <col min="4103" max="4103" width="14.6640625" style="8" customWidth="1"/>
    <col min="4104" max="4104" width="11.6640625" style="8" customWidth="1"/>
    <col min="4105" max="4105" width="12.88671875" style="8" customWidth="1"/>
    <col min="4106" max="4107" width="13.5546875" style="8" customWidth="1"/>
    <col min="4108" max="4108" width="13.44140625" style="8" customWidth="1"/>
    <col min="4109" max="4351" width="8.88671875" style="8"/>
    <col min="4352" max="4352" width="6.109375" style="8" customWidth="1"/>
    <col min="4353" max="4353" width="28.109375" style="8" customWidth="1"/>
    <col min="4354" max="4354" width="13.88671875" style="8" customWidth="1"/>
    <col min="4355" max="4355" width="14.6640625" style="8" customWidth="1"/>
    <col min="4356" max="4356" width="15.6640625" style="8" customWidth="1"/>
    <col min="4357" max="4357" width="14.6640625" style="8" customWidth="1"/>
    <col min="4358" max="4358" width="16.6640625" style="8" customWidth="1"/>
    <col min="4359" max="4359" width="14.6640625" style="8" customWidth="1"/>
    <col min="4360" max="4360" width="11.6640625" style="8" customWidth="1"/>
    <col min="4361" max="4361" width="12.88671875" style="8" customWidth="1"/>
    <col min="4362" max="4363" width="13.5546875" style="8" customWidth="1"/>
    <col min="4364" max="4364" width="13.44140625" style="8" customWidth="1"/>
    <col min="4365" max="4607" width="8.88671875" style="8"/>
    <col min="4608" max="4608" width="6.109375" style="8" customWidth="1"/>
    <col min="4609" max="4609" width="28.109375" style="8" customWidth="1"/>
    <col min="4610" max="4610" width="13.88671875" style="8" customWidth="1"/>
    <col min="4611" max="4611" width="14.6640625" style="8" customWidth="1"/>
    <col min="4612" max="4612" width="15.6640625" style="8" customWidth="1"/>
    <col min="4613" max="4613" width="14.6640625" style="8" customWidth="1"/>
    <col min="4614" max="4614" width="16.6640625" style="8" customWidth="1"/>
    <col min="4615" max="4615" width="14.6640625" style="8" customWidth="1"/>
    <col min="4616" max="4616" width="11.6640625" style="8" customWidth="1"/>
    <col min="4617" max="4617" width="12.88671875" style="8" customWidth="1"/>
    <col min="4618" max="4619" width="13.5546875" style="8" customWidth="1"/>
    <col min="4620" max="4620" width="13.44140625" style="8" customWidth="1"/>
    <col min="4621" max="4863" width="8.88671875" style="8"/>
    <col min="4864" max="4864" width="6.109375" style="8" customWidth="1"/>
    <col min="4865" max="4865" width="28.109375" style="8" customWidth="1"/>
    <col min="4866" max="4866" width="13.88671875" style="8" customWidth="1"/>
    <col min="4867" max="4867" width="14.6640625" style="8" customWidth="1"/>
    <col min="4868" max="4868" width="15.6640625" style="8" customWidth="1"/>
    <col min="4869" max="4869" width="14.6640625" style="8" customWidth="1"/>
    <col min="4870" max="4870" width="16.6640625" style="8" customWidth="1"/>
    <col min="4871" max="4871" width="14.6640625" style="8" customWidth="1"/>
    <col min="4872" max="4872" width="11.6640625" style="8" customWidth="1"/>
    <col min="4873" max="4873" width="12.88671875" style="8" customWidth="1"/>
    <col min="4874" max="4875" width="13.5546875" style="8" customWidth="1"/>
    <col min="4876" max="4876" width="13.44140625" style="8" customWidth="1"/>
    <col min="4877" max="5119" width="8.88671875" style="8"/>
    <col min="5120" max="5120" width="6.109375" style="8" customWidth="1"/>
    <col min="5121" max="5121" width="28.109375" style="8" customWidth="1"/>
    <col min="5122" max="5122" width="13.88671875" style="8" customWidth="1"/>
    <col min="5123" max="5123" width="14.6640625" style="8" customWidth="1"/>
    <col min="5124" max="5124" width="15.6640625" style="8" customWidth="1"/>
    <col min="5125" max="5125" width="14.6640625" style="8" customWidth="1"/>
    <col min="5126" max="5126" width="16.6640625" style="8" customWidth="1"/>
    <col min="5127" max="5127" width="14.6640625" style="8" customWidth="1"/>
    <col min="5128" max="5128" width="11.6640625" style="8" customWidth="1"/>
    <col min="5129" max="5129" width="12.88671875" style="8" customWidth="1"/>
    <col min="5130" max="5131" width="13.5546875" style="8" customWidth="1"/>
    <col min="5132" max="5132" width="13.44140625" style="8" customWidth="1"/>
    <col min="5133" max="5375" width="8.88671875" style="8"/>
    <col min="5376" max="5376" width="6.109375" style="8" customWidth="1"/>
    <col min="5377" max="5377" width="28.109375" style="8" customWidth="1"/>
    <col min="5378" max="5378" width="13.88671875" style="8" customWidth="1"/>
    <col min="5379" max="5379" width="14.6640625" style="8" customWidth="1"/>
    <col min="5380" max="5380" width="15.6640625" style="8" customWidth="1"/>
    <col min="5381" max="5381" width="14.6640625" style="8" customWidth="1"/>
    <col min="5382" max="5382" width="16.6640625" style="8" customWidth="1"/>
    <col min="5383" max="5383" width="14.6640625" style="8" customWidth="1"/>
    <col min="5384" max="5384" width="11.6640625" style="8" customWidth="1"/>
    <col min="5385" max="5385" width="12.88671875" style="8" customWidth="1"/>
    <col min="5386" max="5387" width="13.5546875" style="8" customWidth="1"/>
    <col min="5388" max="5388" width="13.44140625" style="8" customWidth="1"/>
    <col min="5389" max="5631" width="8.88671875" style="8"/>
    <col min="5632" max="5632" width="6.109375" style="8" customWidth="1"/>
    <col min="5633" max="5633" width="28.109375" style="8" customWidth="1"/>
    <col min="5634" max="5634" width="13.88671875" style="8" customWidth="1"/>
    <col min="5635" max="5635" width="14.6640625" style="8" customWidth="1"/>
    <col min="5636" max="5636" width="15.6640625" style="8" customWidth="1"/>
    <col min="5637" max="5637" width="14.6640625" style="8" customWidth="1"/>
    <col min="5638" max="5638" width="16.6640625" style="8" customWidth="1"/>
    <col min="5639" max="5639" width="14.6640625" style="8" customWidth="1"/>
    <col min="5640" max="5640" width="11.6640625" style="8" customWidth="1"/>
    <col min="5641" max="5641" width="12.88671875" style="8" customWidth="1"/>
    <col min="5642" max="5643" width="13.5546875" style="8" customWidth="1"/>
    <col min="5644" max="5644" width="13.44140625" style="8" customWidth="1"/>
    <col min="5645" max="5887" width="8.88671875" style="8"/>
    <col min="5888" max="5888" width="6.109375" style="8" customWidth="1"/>
    <col min="5889" max="5889" width="28.109375" style="8" customWidth="1"/>
    <col min="5890" max="5890" width="13.88671875" style="8" customWidth="1"/>
    <col min="5891" max="5891" width="14.6640625" style="8" customWidth="1"/>
    <col min="5892" max="5892" width="15.6640625" style="8" customWidth="1"/>
    <col min="5893" max="5893" width="14.6640625" style="8" customWidth="1"/>
    <col min="5894" max="5894" width="16.6640625" style="8" customWidth="1"/>
    <col min="5895" max="5895" width="14.6640625" style="8" customWidth="1"/>
    <col min="5896" max="5896" width="11.6640625" style="8" customWidth="1"/>
    <col min="5897" max="5897" width="12.88671875" style="8" customWidth="1"/>
    <col min="5898" max="5899" width="13.5546875" style="8" customWidth="1"/>
    <col min="5900" max="5900" width="13.44140625" style="8" customWidth="1"/>
    <col min="5901" max="6143" width="8.88671875" style="8"/>
    <col min="6144" max="6144" width="6.109375" style="8" customWidth="1"/>
    <col min="6145" max="6145" width="28.109375" style="8" customWidth="1"/>
    <col min="6146" max="6146" width="13.88671875" style="8" customWidth="1"/>
    <col min="6147" max="6147" width="14.6640625" style="8" customWidth="1"/>
    <col min="6148" max="6148" width="15.6640625" style="8" customWidth="1"/>
    <col min="6149" max="6149" width="14.6640625" style="8" customWidth="1"/>
    <col min="6150" max="6150" width="16.6640625" style="8" customWidth="1"/>
    <col min="6151" max="6151" width="14.6640625" style="8" customWidth="1"/>
    <col min="6152" max="6152" width="11.6640625" style="8" customWidth="1"/>
    <col min="6153" max="6153" width="12.88671875" style="8" customWidth="1"/>
    <col min="6154" max="6155" width="13.5546875" style="8" customWidth="1"/>
    <col min="6156" max="6156" width="13.44140625" style="8" customWidth="1"/>
    <col min="6157" max="6399" width="8.88671875" style="8"/>
    <col min="6400" max="6400" width="6.109375" style="8" customWidth="1"/>
    <col min="6401" max="6401" width="28.109375" style="8" customWidth="1"/>
    <col min="6402" max="6402" width="13.88671875" style="8" customWidth="1"/>
    <col min="6403" max="6403" width="14.6640625" style="8" customWidth="1"/>
    <col min="6404" max="6404" width="15.6640625" style="8" customWidth="1"/>
    <col min="6405" max="6405" width="14.6640625" style="8" customWidth="1"/>
    <col min="6406" max="6406" width="16.6640625" style="8" customWidth="1"/>
    <col min="6407" max="6407" width="14.6640625" style="8" customWidth="1"/>
    <col min="6408" max="6408" width="11.6640625" style="8" customWidth="1"/>
    <col min="6409" max="6409" width="12.88671875" style="8" customWidth="1"/>
    <col min="6410" max="6411" width="13.5546875" style="8" customWidth="1"/>
    <col min="6412" max="6412" width="13.44140625" style="8" customWidth="1"/>
    <col min="6413" max="6655" width="8.88671875" style="8"/>
    <col min="6656" max="6656" width="6.109375" style="8" customWidth="1"/>
    <col min="6657" max="6657" width="28.109375" style="8" customWidth="1"/>
    <col min="6658" max="6658" width="13.88671875" style="8" customWidth="1"/>
    <col min="6659" max="6659" width="14.6640625" style="8" customWidth="1"/>
    <col min="6660" max="6660" width="15.6640625" style="8" customWidth="1"/>
    <col min="6661" max="6661" width="14.6640625" style="8" customWidth="1"/>
    <col min="6662" max="6662" width="16.6640625" style="8" customWidth="1"/>
    <col min="6663" max="6663" width="14.6640625" style="8" customWidth="1"/>
    <col min="6664" max="6664" width="11.6640625" style="8" customWidth="1"/>
    <col min="6665" max="6665" width="12.88671875" style="8" customWidth="1"/>
    <col min="6666" max="6667" width="13.5546875" style="8" customWidth="1"/>
    <col min="6668" max="6668" width="13.44140625" style="8" customWidth="1"/>
    <col min="6669" max="6911" width="8.88671875" style="8"/>
    <col min="6912" max="6912" width="6.109375" style="8" customWidth="1"/>
    <col min="6913" max="6913" width="28.109375" style="8" customWidth="1"/>
    <col min="6914" max="6914" width="13.88671875" style="8" customWidth="1"/>
    <col min="6915" max="6915" width="14.6640625" style="8" customWidth="1"/>
    <col min="6916" max="6916" width="15.6640625" style="8" customWidth="1"/>
    <col min="6917" max="6917" width="14.6640625" style="8" customWidth="1"/>
    <col min="6918" max="6918" width="16.6640625" style="8" customWidth="1"/>
    <col min="6919" max="6919" width="14.6640625" style="8" customWidth="1"/>
    <col min="6920" max="6920" width="11.6640625" style="8" customWidth="1"/>
    <col min="6921" max="6921" width="12.88671875" style="8" customWidth="1"/>
    <col min="6922" max="6923" width="13.5546875" style="8" customWidth="1"/>
    <col min="6924" max="6924" width="13.44140625" style="8" customWidth="1"/>
    <col min="6925" max="7167" width="8.88671875" style="8"/>
    <col min="7168" max="7168" width="6.109375" style="8" customWidth="1"/>
    <col min="7169" max="7169" width="28.109375" style="8" customWidth="1"/>
    <col min="7170" max="7170" width="13.88671875" style="8" customWidth="1"/>
    <col min="7171" max="7171" width="14.6640625" style="8" customWidth="1"/>
    <col min="7172" max="7172" width="15.6640625" style="8" customWidth="1"/>
    <col min="7173" max="7173" width="14.6640625" style="8" customWidth="1"/>
    <col min="7174" max="7174" width="16.6640625" style="8" customWidth="1"/>
    <col min="7175" max="7175" width="14.6640625" style="8" customWidth="1"/>
    <col min="7176" max="7176" width="11.6640625" style="8" customWidth="1"/>
    <col min="7177" max="7177" width="12.88671875" style="8" customWidth="1"/>
    <col min="7178" max="7179" width="13.5546875" style="8" customWidth="1"/>
    <col min="7180" max="7180" width="13.44140625" style="8" customWidth="1"/>
    <col min="7181" max="7423" width="8.88671875" style="8"/>
    <col min="7424" max="7424" width="6.109375" style="8" customWidth="1"/>
    <col min="7425" max="7425" width="28.109375" style="8" customWidth="1"/>
    <col min="7426" max="7426" width="13.88671875" style="8" customWidth="1"/>
    <col min="7427" max="7427" width="14.6640625" style="8" customWidth="1"/>
    <col min="7428" max="7428" width="15.6640625" style="8" customWidth="1"/>
    <col min="7429" max="7429" width="14.6640625" style="8" customWidth="1"/>
    <col min="7430" max="7430" width="16.6640625" style="8" customWidth="1"/>
    <col min="7431" max="7431" width="14.6640625" style="8" customWidth="1"/>
    <col min="7432" max="7432" width="11.6640625" style="8" customWidth="1"/>
    <col min="7433" max="7433" width="12.88671875" style="8" customWidth="1"/>
    <col min="7434" max="7435" width="13.5546875" style="8" customWidth="1"/>
    <col min="7436" max="7436" width="13.44140625" style="8" customWidth="1"/>
    <col min="7437" max="7679" width="8.88671875" style="8"/>
    <col min="7680" max="7680" width="6.109375" style="8" customWidth="1"/>
    <col min="7681" max="7681" width="28.109375" style="8" customWidth="1"/>
    <col min="7682" max="7682" width="13.88671875" style="8" customWidth="1"/>
    <col min="7683" max="7683" width="14.6640625" style="8" customWidth="1"/>
    <col min="7684" max="7684" width="15.6640625" style="8" customWidth="1"/>
    <col min="7685" max="7685" width="14.6640625" style="8" customWidth="1"/>
    <col min="7686" max="7686" width="16.6640625" style="8" customWidth="1"/>
    <col min="7687" max="7687" width="14.6640625" style="8" customWidth="1"/>
    <col min="7688" max="7688" width="11.6640625" style="8" customWidth="1"/>
    <col min="7689" max="7689" width="12.88671875" style="8" customWidth="1"/>
    <col min="7690" max="7691" width="13.5546875" style="8" customWidth="1"/>
    <col min="7692" max="7692" width="13.44140625" style="8" customWidth="1"/>
    <col min="7693" max="7935" width="8.88671875" style="8"/>
    <col min="7936" max="7936" width="6.109375" style="8" customWidth="1"/>
    <col min="7937" max="7937" width="28.109375" style="8" customWidth="1"/>
    <col min="7938" max="7938" width="13.88671875" style="8" customWidth="1"/>
    <col min="7939" max="7939" width="14.6640625" style="8" customWidth="1"/>
    <col min="7940" max="7940" width="15.6640625" style="8" customWidth="1"/>
    <col min="7941" max="7941" width="14.6640625" style="8" customWidth="1"/>
    <col min="7942" max="7942" width="16.6640625" style="8" customWidth="1"/>
    <col min="7943" max="7943" width="14.6640625" style="8" customWidth="1"/>
    <col min="7944" max="7944" width="11.6640625" style="8" customWidth="1"/>
    <col min="7945" max="7945" width="12.88671875" style="8" customWidth="1"/>
    <col min="7946" max="7947" width="13.5546875" style="8" customWidth="1"/>
    <col min="7948" max="7948" width="13.44140625" style="8" customWidth="1"/>
    <col min="7949" max="8191" width="8.88671875" style="8"/>
    <col min="8192" max="8192" width="6.109375" style="8" customWidth="1"/>
    <col min="8193" max="8193" width="28.109375" style="8" customWidth="1"/>
    <col min="8194" max="8194" width="13.88671875" style="8" customWidth="1"/>
    <col min="8195" max="8195" width="14.6640625" style="8" customWidth="1"/>
    <col min="8196" max="8196" width="15.6640625" style="8" customWidth="1"/>
    <col min="8197" max="8197" width="14.6640625" style="8" customWidth="1"/>
    <col min="8198" max="8198" width="16.6640625" style="8" customWidth="1"/>
    <col min="8199" max="8199" width="14.6640625" style="8" customWidth="1"/>
    <col min="8200" max="8200" width="11.6640625" style="8" customWidth="1"/>
    <col min="8201" max="8201" width="12.88671875" style="8" customWidth="1"/>
    <col min="8202" max="8203" width="13.5546875" style="8" customWidth="1"/>
    <col min="8204" max="8204" width="13.44140625" style="8" customWidth="1"/>
    <col min="8205" max="8447" width="8.88671875" style="8"/>
    <col min="8448" max="8448" width="6.109375" style="8" customWidth="1"/>
    <col min="8449" max="8449" width="28.109375" style="8" customWidth="1"/>
    <col min="8450" max="8450" width="13.88671875" style="8" customWidth="1"/>
    <col min="8451" max="8451" width="14.6640625" style="8" customWidth="1"/>
    <col min="8452" max="8452" width="15.6640625" style="8" customWidth="1"/>
    <col min="8453" max="8453" width="14.6640625" style="8" customWidth="1"/>
    <col min="8454" max="8454" width="16.6640625" style="8" customWidth="1"/>
    <col min="8455" max="8455" width="14.6640625" style="8" customWidth="1"/>
    <col min="8456" max="8456" width="11.6640625" style="8" customWidth="1"/>
    <col min="8457" max="8457" width="12.88671875" style="8" customWidth="1"/>
    <col min="8458" max="8459" width="13.5546875" style="8" customWidth="1"/>
    <col min="8460" max="8460" width="13.44140625" style="8" customWidth="1"/>
    <col min="8461" max="8703" width="8.88671875" style="8"/>
    <col min="8704" max="8704" width="6.109375" style="8" customWidth="1"/>
    <col min="8705" max="8705" width="28.109375" style="8" customWidth="1"/>
    <col min="8706" max="8706" width="13.88671875" style="8" customWidth="1"/>
    <col min="8707" max="8707" width="14.6640625" style="8" customWidth="1"/>
    <col min="8708" max="8708" width="15.6640625" style="8" customWidth="1"/>
    <col min="8709" max="8709" width="14.6640625" style="8" customWidth="1"/>
    <col min="8710" max="8710" width="16.6640625" style="8" customWidth="1"/>
    <col min="8711" max="8711" width="14.6640625" style="8" customWidth="1"/>
    <col min="8712" max="8712" width="11.6640625" style="8" customWidth="1"/>
    <col min="8713" max="8713" width="12.88671875" style="8" customWidth="1"/>
    <col min="8714" max="8715" width="13.5546875" style="8" customWidth="1"/>
    <col min="8716" max="8716" width="13.44140625" style="8" customWidth="1"/>
    <col min="8717" max="8959" width="8.88671875" style="8"/>
    <col min="8960" max="8960" width="6.109375" style="8" customWidth="1"/>
    <col min="8961" max="8961" width="28.109375" style="8" customWidth="1"/>
    <col min="8962" max="8962" width="13.88671875" style="8" customWidth="1"/>
    <col min="8963" max="8963" width="14.6640625" style="8" customWidth="1"/>
    <col min="8964" max="8964" width="15.6640625" style="8" customWidth="1"/>
    <col min="8965" max="8965" width="14.6640625" style="8" customWidth="1"/>
    <col min="8966" max="8966" width="16.6640625" style="8" customWidth="1"/>
    <col min="8967" max="8967" width="14.6640625" style="8" customWidth="1"/>
    <col min="8968" max="8968" width="11.6640625" style="8" customWidth="1"/>
    <col min="8969" max="8969" width="12.88671875" style="8" customWidth="1"/>
    <col min="8970" max="8971" width="13.5546875" style="8" customWidth="1"/>
    <col min="8972" max="8972" width="13.44140625" style="8" customWidth="1"/>
    <col min="8973" max="9215" width="8.88671875" style="8"/>
    <col min="9216" max="9216" width="6.109375" style="8" customWidth="1"/>
    <col min="9217" max="9217" width="28.109375" style="8" customWidth="1"/>
    <col min="9218" max="9218" width="13.88671875" style="8" customWidth="1"/>
    <col min="9219" max="9219" width="14.6640625" style="8" customWidth="1"/>
    <col min="9220" max="9220" width="15.6640625" style="8" customWidth="1"/>
    <col min="9221" max="9221" width="14.6640625" style="8" customWidth="1"/>
    <col min="9222" max="9222" width="16.6640625" style="8" customWidth="1"/>
    <col min="9223" max="9223" width="14.6640625" style="8" customWidth="1"/>
    <col min="9224" max="9224" width="11.6640625" style="8" customWidth="1"/>
    <col min="9225" max="9225" width="12.88671875" style="8" customWidth="1"/>
    <col min="9226" max="9227" width="13.5546875" style="8" customWidth="1"/>
    <col min="9228" max="9228" width="13.44140625" style="8" customWidth="1"/>
    <col min="9229" max="9471" width="8.88671875" style="8"/>
    <col min="9472" max="9472" width="6.109375" style="8" customWidth="1"/>
    <col min="9473" max="9473" width="28.109375" style="8" customWidth="1"/>
    <col min="9474" max="9474" width="13.88671875" style="8" customWidth="1"/>
    <col min="9475" max="9475" width="14.6640625" style="8" customWidth="1"/>
    <col min="9476" max="9476" width="15.6640625" style="8" customWidth="1"/>
    <col min="9477" max="9477" width="14.6640625" style="8" customWidth="1"/>
    <col min="9478" max="9478" width="16.6640625" style="8" customWidth="1"/>
    <col min="9479" max="9479" width="14.6640625" style="8" customWidth="1"/>
    <col min="9480" max="9480" width="11.6640625" style="8" customWidth="1"/>
    <col min="9481" max="9481" width="12.88671875" style="8" customWidth="1"/>
    <col min="9482" max="9483" width="13.5546875" style="8" customWidth="1"/>
    <col min="9484" max="9484" width="13.44140625" style="8" customWidth="1"/>
    <col min="9485" max="9727" width="8.88671875" style="8"/>
    <col min="9728" max="9728" width="6.109375" style="8" customWidth="1"/>
    <col min="9729" max="9729" width="28.109375" style="8" customWidth="1"/>
    <col min="9730" max="9730" width="13.88671875" style="8" customWidth="1"/>
    <col min="9731" max="9731" width="14.6640625" style="8" customWidth="1"/>
    <col min="9732" max="9732" width="15.6640625" style="8" customWidth="1"/>
    <col min="9733" max="9733" width="14.6640625" style="8" customWidth="1"/>
    <col min="9734" max="9734" width="16.6640625" style="8" customWidth="1"/>
    <col min="9735" max="9735" width="14.6640625" style="8" customWidth="1"/>
    <col min="9736" max="9736" width="11.6640625" style="8" customWidth="1"/>
    <col min="9737" max="9737" width="12.88671875" style="8" customWidth="1"/>
    <col min="9738" max="9739" width="13.5546875" style="8" customWidth="1"/>
    <col min="9740" max="9740" width="13.44140625" style="8" customWidth="1"/>
    <col min="9741" max="9983" width="8.88671875" style="8"/>
    <col min="9984" max="9984" width="6.109375" style="8" customWidth="1"/>
    <col min="9985" max="9985" width="28.109375" style="8" customWidth="1"/>
    <col min="9986" max="9986" width="13.88671875" style="8" customWidth="1"/>
    <col min="9987" max="9987" width="14.6640625" style="8" customWidth="1"/>
    <col min="9988" max="9988" width="15.6640625" style="8" customWidth="1"/>
    <col min="9989" max="9989" width="14.6640625" style="8" customWidth="1"/>
    <col min="9990" max="9990" width="16.6640625" style="8" customWidth="1"/>
    <col min="9991" max="9991" width="14.6640625" style="8" customWidth="1"/>
    <col min="9992" max="9992" width="11.6640625" style="8" customWidth="1"/>
    <col min="9993" max="9993" width="12.88671875" style="8" customWidth="1"/>
    <col min="9994" max="9995" width="13.5546875" style="8" customWidth="1"/>
    <col min="9996" max="9996" width="13.44140625" style="8" customWidth="1"/>
    <col min="9997" max="10239" width="8.88671875" style="8"/>
    <col min="10240" max="10240" width="6.109375" style="8" customWidth="1"/>
    <col min="10241" max="10241" width="28.109375" style="8" customWidth="1"/>
    <col min="10242" max="10242" width="13.88671875" style="8" customWidth="1"/>
    <col min="10243" max="10243" width="14.6640625" style="8" customWidth="1"/>
    <col min="10244" max="10244" width="15.6640625" style="8" customWidth="1"/>
    <col min="10245" max="10245" width="14.6640625" style="8" customWidth="1"/>
    <col min="10246" max="10246" width="16.6640625" style="8" customWidth="1"/>
    <col min="10247" max="10247" width="14.6640625" style="8" customWidth="1"/>
    <col min="10248" max="10248" width="11.6640625" style="8" customWidth="1"/>
    <col min="10249" max="10249" width="12.88671875" style="8" customWidth="1"/>
    <col min="10250" max="10251" width="13.5546875" style="8" customWidth="1"/>
    <col min="10252" max="10252" width="13.44140625" style="8" customWidth="1"/>
    <col min="10253" max="10495" width="8.88671875" style="8"/>
    <col min="10496" max="10496" width="6.109375" style="8" customWidth="1"/>
    <col min="10497" max="10497" width="28.109375" style="8" customWidth="1"/>
    <col min="10498" max="10498" width="13.88671875" style="8" customWidth="1"/>
    <col min="10499" max="10499" width="14.6640625" style="8" customWidth="1"/>
    <col min="10500" max="10500" width="15.6640625" style="8" customWidth="1"/>
    <col min="10501" max="10501" width="14.6640625" style="8" customWidth="1"/>
    <col min="10502" max="10502" width="16.6640625" style="8" customWidth="1"/>
    <col min="10503" max="10503" width="14.6640625" style="8" customWidth="1"/>
    <col min="10504" max="10504" width="11.6640625" style="8" customWidth="1"/>
    <col min="10505" max="10505" width="12.88671875" style="8" customWidth="1"/>
    <col min="10506" max="10507" width="13.5546875" style="8" customWidth="1"/>
    <col min="10508" max="10508" width="13.44140625" style="8" customWidth="1"/>
    <col min="10509" max="10751" width="8.88671875" style="8"/>
    <col min="10752" max="10752" width="6.109375" style="8" customWidth="1"/>
    <col min="10753" max="10753" width="28.109375" style="8" customWidth="1"/>
    <col min="10754" max="10754" width="13.88671875" style="8" customWidth="1"/>
    <col min="10755" max="10755" width="14.6640625" style="8" customWidth="1"/>
    <col min="10756" max="10756" width="15.6640625" style="8" customWidth="1"/>
    <col min="10757" max="10757" width="14.6640625" style="8" customWidth="1"/>
    <col min="10758" max="10758" width="16.6640625" style="8" customWidth="1"/>
    <col min="10759" max="10759" width="14.6640625" style="8" customWidth="1"/>
    <col min="10760" max="10760" width="11.6640625" style="8" customWidth="1"/>
    <col min="10761" max="10761" width="12.88671875" style="8" customWidth="1"/>
    <col min="10762" max="10763" width="13.5546875" style="8" customWidth="1"/>
    <col min="10764" max="10764" width="13.44140625" style="8" customWidth="1"/>
    <col min="10765" max="11007" width="8.88671875" style="8"/>
    <col min="11008" max="11008" width="6.109375" style="8" customWidth="1"/>
    <col min="11009" max="11009" width="28.109375" style="8" customWidth="1"/>
    <col min="11010" max="11010" width="13.88671875" style="8" customWidth="1"/>
    <col min="11011" max="11011" width="14.6640625" style="8" customWidth="1"/>
    <col min="11012" max="11012" width="15.6640625" style="8" customWidth="1"/>
    <col min="11013" max="11013" width="14.6640625" style="8" customWidth="1"/>
    <col min="11014" max="11014" width="16.6640625" style="8" customWidth="1"/>
    <col min="11015" max="11015" width="14.6640625" style="8" customWidth="1"/>
    <col min="11016" max="11016" width="11.6640625" style="8" customWidth="1"/>
    <col min="11017" max="11017" width="12.88671875" style="8" customWidth="1"/>
    <col min="11018" max="11019" width="13.5546875" style="8" customWidth="1"/>
    <col min="11020" max="11020" width="13.44140625" style="8" customWidth="1"/>
    <col min="11021" max="11263" width="8.88671875" style="8"/>
    <col min="11264" max="11264" width="6.109375" style="8" customWidth="1"/>
    <col min="11265" max="11265" width="28.109375" style="8" customWidth="1"/>
    <col min="11266" max="11266" width="13.88671875" style="8" customWidth="1"/>
    <col min="11267" max="11267" width="14.6640625" style="8" customWidth="1"/>
    <col min="11268" max="11268" width="15.6640625" style="8" customWidth="1"/>
    <col min="11269" max="11269" width="14.6640625" style="8" customWidth="1"/>
    <col min="11270" max="11270" width="16.6640625" style="8" customWidth="1"/>
    <col min="11271" max="11271" width="14.6640625" style="8" customWidth="1"/>
    <col min="11272" max="11272" width="11.6640625" style="8" customWidth="1"/>
    <col min="11273" max="11273" width="12.88671875" style="8" customWidth="1"/>
    <col min="11274" max="11275" width="13.5546875" style="8" customWidth="1"/>
    <col min="11276" max="11276" width="13.44140625" style="8" customWidth="1"/>
    <col min="11277" max="11519" width="8.88671875" style="8"/>
    <col min="11520" max="11520" width="6.109375" style="8" customWidth="1"/>
    <col min="11521" max="11521" width="28.109375" style="8" customWidth="1"/>
    <col min="11522" max="11522" width="13.88671875" style="8" customWidth="1"/>
    <col min="11523" max="11523" width="14.6640625" style="8" customWidth="1"/>
    <col min="11524" max="11524" width="15.6640625" style="8" customWidth="1"/>
    <col min="11525" max="11525" width="14.6640625" style="8" customWidth="1"/>
    <col min="11526" max="11526" width="16.6640625" style="8" customWidth="1"/>
    <col min="11527" max="11527" width="14.6640625" style="8" customWidth="1"/>
    <col min="11528" max="11528" width="11.6640625" style="8" customWidth="1"/>
    <col min="11529" max="11529" width="12.88671875" style="8" customWidth="1"/>
    <col min="11530" max="11531" width="13.5546875" style="8" customWidth="1"/>
    <col min="11532" max="11532" width="13.44140625" style="8" customWidth="1"/>
    <col min="11533" max="11775" width="8.88671875" style="8"/>
    <col min="11776" max="11776" width="6.109375" style="8" customWidth="1"/>
    <col min="11777" max="11777" width="28.109375" style="8" customWidth="1"/>
    <col min="11778" max="11778" width="13.88671875" style="8" customWidth="1"/>
    <col min="11779" max="11779" width="14.6640625" style="8" customWidth="1"/>
    <col min="11780" max="11780" width="15.6640625" style="8" customWidth="1"/>
    <col min="11781" max="11781" width="14.6640625" style="8" customWidth="1"/>
    <col min="11782" max="11782" width="16.6640625" style="8" customWidth="1"/>
    <col min="11783" max="11783" width="14.6640625" style="8" customWidth="1"/>
    <col min="11784" max="11784" width="11.6640625" style="8" customWidth="1"/>
    <col min="11785" max="11785" width="12.88671875" style="8" customWidth="1"/>
    <col min="11786" max="11787" width="13.5546875" style="8" customWidth="1"/>
    <col min="11788" max="11788" width="13.44140625" style="8" customWidth="1"/>
    <col min="11789" max="12031" width="8.88671875" style="8"/>
    <col min="12032" max="12032" width="6.109375" style="8" customWidth="1"/>
    <col min="12033" max="12033" width="28.109375" style="8" customWidth="1"/>
    <col min="12034" max="12034" width="13.88671875" style="8" customWidth="1"/>
    <col min="12035" max="12035" width="14.6640625" style="8" customWidth="1"/>
    <col min="12036" max="12036" width="15.6640625" style="8" customWidth="1"/>
    <col min="12037" max="12037" width="14.6640625" style="8" customWidth="1"/>
    <col min="12038" max="12038" width="16.6640625" style="8" customWidth="1"/>
    <col min="12039" max="12039" width="14.6640625" style="8" customWidth="1"/>
    <col min="12040" max="12040" width="11.6640625" style="8" customWidth="1"/>
    <col min="12041" max="12041" width="12.88671875" style="8" customWidth="1"/>
    <col min="12042" max="12043" width="13.5546875" style="8" customWidth="1"/>
    <col min="12044" max="12044" width="13.44140625" style="8" customWidth="1"/>
    <col min="12045" max="12287" width="8.88671875" style="8"/>
    <col min="12288" max="12288" width="6.109375" style="8" customWidth="1"/>
    <col min="12289" max="12289" width="28.109375" style="8" customWidth="1"/>
    <col min="12290" max="12290" width="13.88671875" style="8" customWidth="1"/>
    <col min="12291" max="12291" width="14.6640625" style="8" customWidth="1"/>
    <col min="12292" max="12292" width="15.6640625" style="8" customWidth="1"/>
    <col min="12293" max="12293" width="14.6640625" style="8" customWidth="1"/>
    <col min="12294" max="12294" width="16.6640625" style="8" customWidth="1"/>
    <col min="12295" max="12295" width="14.6640625" style="8" customWidth="1"/>
    <col min="12296" max="12296" width="11.6640625" style="8" customWidth="1"/>
    <col min="12297" max="12297" width="12.88671875" style="8" customWidth="1"/>
    <col min="12298" max="12299" width="13.5546875" style="8" customWidth="1"/>
    <col min="12300" max="12300" width="13.44140625" style="8" customWidth="1"/>
    <col min="12301" max="12543" width="8.88671875" style="8"/>
    <col min="12544" max="12544" width="6.109375" style="8" customWidth="1"/>
    <col min="12545" max="12545" width="28.109375" style="8" customWidth="1"/>
    <col min="12546" max="12546" width="13.88671875" style="8" customWidth="1"/>
    <col min="12547" max="12547" width="14.6640625" style="8" customWidth="1"/>
    <col min="12548" max="12548" width="15.6640625" style="8" customWidth="1"/>
    <col min="12549" max="12549" width="14.6640625" style="8" customWidth="1"/>
    <col min="12550" max="12550" width="16.6640625" style="8" customWidth="1"/>
    <col min="12551" max="12551" width="14.6640625" style="8" customWidth="1"/>
    <col min="12552" max="12552" width="11.6640625" style="8" customWidth="1"/>
    <col min="12553" max="12553" width="12.88671875" style="8" customWidth="1"/>
    <col min="12554" max="12555" width="13.5546875" style="8" customWidth="1"/>
    <col min="12556" max="12556" width="13.44140625" style="8" customWidth="1"/>
    <col min="12557" max="12799" width="8.88671875" style="8"/>
    <col min="12800" max="12800" width="6.109375" style="8" customWidth="1"/>
    <col min="12801" max="12801" width="28.109375" style="8" customWidth="1"/>
    <col min="12802" max="12802" width="13.88671875" style="8" customWidth="1"/>
    <col min="12803" max="12803" width="14.6640625" style="8" customWidth="1"/>
    <col min="12804" max="12804" width="15.6640625" style="8" customWidth="1"/>
    <col min="12805" max="12805" width="14.6640625" style="8" customWidth="1"/>
    <col min="12806" max="12806" width="16.6640625" style="8" customWidth="1"/>
    <col min="12807" max="12807" width="14.6640625" style="8" customWidth="1"/>
    <col min="12808" max="12808" width="11.6640625" style="8" customWidth="1"/>
    <col min="12809" max="12809" width="12.88671875" style="8" customWidth="1"/>
    <col min="12810" max="12811" width="13.5546875" style="8" customWidth="1"/>
    <col min="12812" max="12812" width="13.44140625" style="8" customWidth="1"/>
    <col min="12813" max="13055" width="8.88671875" style="8"/>
    <col min="13056" max="13056" width="6.109375" style="8" customWidth="1"/>
    <col min="13057" max="13057" width="28.109375" style="8" customWidth="1"/>
    <col min="13058" max="13058" width="13.88671875" style="8" customWidth="1"/>
    <col min="13059" max="13059" width="14.6640625" style="8" customWidth="1"/>
    <col min="13060" max="13060" width="15.6640625" style="8" customWidth="1"/>
    <col min="13061" max="13061" width="14.6640625" style="8" customWidth="1"/>
    <col min="13062" max="13062" width="16.6640625" style="8" customWidth="1"/>
    <col min="13063" max="13063" width="14.6640625" style="8" customWidth="1"/>
    <col min="13064" max="13064" width="11.6640625" style="8" customWidth="1"/>
    <col min="13065" max="13065" width="12.88671875" style="8" customWidth="1"/>
    <col min="13066" max="13067" width="13.5546875" style="8" customWidth="1"/>
    <col min="13068" max="13068" width="13.44140625" style="8" customWidth="1"/>
    <col min="13069" max="13311" width="8.88671875" style="8"/>
    <col min="13312" max="13312" width="6.109375" style="8" customWidth="1"/>
    <col min="13313" max="13313" width="28.109375" style="8" customWidth="1"/>
    <col min="13314" max="13314" width="13.88671875" style="8" customWidth="1"/>
    <col min="13315" max="13315" width="14.6640625" style="8" customWidth="1"/>
    <col min="13316" max="13316" width="15.6640625" style="8" customWidth="1"/>
    <col min="13317" max="13317" width="14.6640625" style="8" customWidth="1"/>
    <col min="13318" max="13318" width="16.6640625" style="8" customWidth="1"/>
    <col min="13319" max="13319" width="14.6640625" style="8" customWidth="1"/>
    <col min="13320" max="13320" width="11.6640625" style="8" customWidth="1"/>
    <col min="13321" max="13321" width="12.88671875" style="8" customWidth="1"/>
    <col min="13322" max="13323" width="13.5546875" style="8" customWidth="1"/>
    <col min="13324" max="13324" width="13.44140625" style="8" customWidth="1"/>
    <col min="13325" max="13567" width="8.88671875" style="8"/>
    <col min="13568" max="13568" width="6.109375" style="8" customWidth="1"/>
    <col min="13569" max="13569" width="28.109375" style="8" customWidth="1"/>
    <col min="13570" max="13570" width="13.88671875" style="8" customWidth="1"/>
    <col min="13571" max="13571" width="14.6640625" style="8" customWidth="1"/>
    <col min="13572" max="13572" width="15.6640625" style="8" customWidth="1"/>
    <col min="13573" max="13573" width="14.6640625" style="8" customWidth="1"/>
    <col min="13574" max="13574" width="16.6640625" style="8" customWidth="1"/>
    <col min="13575" max="13575" width="14.6640625" style="8" customWidth="1"/>
    <col min="13576" max="13576" width="11.6640625" style="8" customWidth="1"/>
    <col min="13577" max="13577" width="12.88671875" style="8" customWidth="1"/>
    <col min="13578" max="13579" width="13.5546875" style="8" customWidth="1"/>
    <col min="13580" max="13580" width="13.44140625" style="8" customWidth="1"/>
    <col min="13581" max="13823" width="8.88671875" style="8"/>
    <col min="13824" max="13824" width="6.109375" style="8" customWidth="1"/>
    <col min="13825" max="13825" width="28.109375" style="8" customWidth="1"/>
    <col min="13826" max="13826" width="13.88671875" style="8" customWidth="1"/>
    <col min="13827" max="13827" width="14.6640625" style="8" customWidth="1"/>
    <col min="13828" max="13828" width="15.6640625" style="8" customWidth="1"/>
    <col min="13829" max="13829" width="14.6640625" style="8" customWidth="1"/>
    <col min="13830" max="13830" width="16.6640625" style="8" customWidth="1"/>
    <col min="13831" max="13831" width="14.6640625" style="8" customWidth="1"/>
    <col min="13832" max="13832" width="11.6640625" style="8" customWidth="1"/>
    <col min="13833" max="13833" width="12.88671875" style="8" customWidth="1"/>
    <col min="13834" max="13835" width="13.5546875" style="8" customWidth="1"/>
    <col min="13836" max="13836" width="13.44140625" style="8" customWidth="1"/>
    <col min="13837" max="14079" width="8.88671875" style="8"/>
    <col min="14080" max="14080" width="6.109375" style="8" customWidth="1"/>
    <col min="14081" max="14081" width="28.109375" style="8" customWidth="1"/>
    <col min="14082" max="14082" width="13.88671875" style="8" customWidth="1"/>
    <col min="14083" max="14083" width="14.6640625" style="8" customWidth="1"/>
    <col min="14084" max="14084" width="15.6640625" style="8" customWidth="1"/>
    <col min="14085" max="14085" width="14.6640625" style="8" customWidth="1"/>
    <col min="14086" max="14086" width="16.6640625" style="8" customWidth="1"/>
    <col min="14087" max="14087" width="14.6640625" style="8" customWidth="1"/>
    <col min="14088" max="14088" width="11.6640625" style="8" customWidth="1"/>
    <col min="14089" max="14089" width="12.88671875" style="8" customWidth="1"/>
    <col min="14090" max="14091" width="13.5546875" style="8" customWidth="1"/>
    <col min="14092" max="14092" width="13.44140625" style="8" customWidth="1"/>
    <col min="14093" max="14335" width="8.88671875" style="8"/>
    <col min="14336" max="14336" width="6.109375" style="8" customWidth="1"/>
    <col min="14337" max="14337" width="28.109375" style="8" customWidth="1"/>
    <col min="14338" max="14338" width="13.88671875" style="8" customWidth="1"/>
    <col min="14339" max="14339" width="14.6640625" style="8" customWidth="1"/>
    <col min="14340" max="14340" width="15.6640625" style="8" customWidth="1"/>
    <col min="14341" max="14341" width="14.6640625" style="8" customWidth="1"/>
    <col min="14342" max="14342" width="16.6640625" style="8" customWidth="1"/>
    <col min="14343" max="14343" width="14.6640625" style="8" customWidth="1"/>
    <col min="14344" max="14344" width="11.6640625" style="8" customWidth="1"/>
    <col min="14345" max="14345" width="12.88671875" style="8" customWidth="1"/>
    <col min="14346" max="14347" width="13.5546875" style="8" customWidth="1"/>
    <col min="14348" max="14348" width="13.44140625" style="8" customWidth="1"/>
    <col min="14349" max="14591" width="8.88671875" style="8"/>
    <col min="14592" max="14592" width="6.109375" style="8" customWidth="1"/>
    <col min="14593" max="14593" width="28.109375" style="8" customWidth="1"/>
    <col min="14594" max="14594" width="13.88671875" style="8" customWidth="1"/>
    <col min="14595" max="14595" width="14.6640625" style="8" customWidth="1"/>
    <col min="14596" max="14596" width="15.6640625" style="8" customWidth="1"/>
    <col min="14597" max="14597" width="14.6640625" style="8" customWidth="1"/>
    <col min="14598" max="14598" width="16.6640625" style="8" customWidth="1"/>
    <col min="14599" max="14599" width="14.6640625" style="8" customWidth="1"/>
    <col min="14600" max="14600" width="11.6640625" style="8" customWidth="1"/>
    <col min="14601" max="14601" width="12.88671875" style="8" customWidth="1"/>
    <col min="14602" max="14603" width="13.5546875" style="8" customWidth="1"/>
    <col min="14604" max="14604" width="13.44140625" style="8" customWidth="1"/>
    <col min="14605" max="14847" width="8.88671875" style="8"/>
    <col min="14848" max="14848" width="6.109375" style="8" customWidth="1"/>
    <col min="14849" max="14849" width="28.109375" style="8" customWidth="1"/>
    <col min="14850" max="14850" width="13.88671875" style="8" customWidth="1"/>
    <col min="14851" max="14851" width="14.6640625" style="8" customWidth="1"/>
    <col min="14852" max="14852" width="15.6640625" style="8" customWidth="1"/>
    <col min="14853" max="14853" width="14.6640625" style="8" customWidth="1"/>
    <col min="14854" max="14854" width="16.6640625" style="8" customWidth="1"/>
    <col min="14855" max="14855" width="14.6640625" style="8" customWidth="1"/>
    <col min="14856" max="14856" width="11.6640625" style="8" customWidth="1"/>
    <col min="14857" max="14857" width="12.88671875" style="8" customWidth="1"/>
    <col min="14858" max="14859" width="13.5546875" style="8" customWidth="1"/>
    <col min="14860" max="14860" width="13.44140625" style="8" customWidth="1"/>
    <col min="14861" max="15103" width="8.88671875" style="8"/>
    <col min="15104" max="15104" width="6.109375" style="8" customWidth="1"/>
    <col min="15105" max="15105" width="28.109375" style="8" customWidth="1"/>
    <col min="15106" max="15106" width="13.88671875" style="8" customWidth="1"/>
    <col min="15107" max="15107" width="14.6640625" style="8" customWidth="1"/>
    <col min="15108" max="15108" width="15.6640625" style="8" customWidth="1"/>
    <col min="15109" max="15109" width="14.6640625" style="8" customWidth="1"/>
    <col min="15110" max="15110" width="16.6640625" style="8" customWidth="1"/>
    <col min="15111" max="15111" width="14.6640625" style="8" customWidth="1"/>
    <col min="15112" max="15112" width="11.6640625" style="8" customWidth="1"/>
    <col min="15113" max="15113" width="12.88671875" style="8" customWidth="1"/>
    <col min="15114" max="15115" width="13.5546875" style="8" customWidth="1"/>
    <col min="15116" max="15116" width="13.44140625" style="8" customWidth="1"/>
    <col min="15117" max="15359" width="8.88671875" style="8"/>
    <col min="15360" max="15360" width="6.109375" style="8" customWidth="1"/>
    <col min="15361" max="15361" width="28.109375" style="8" customWidth="1"/>
    <col min="15362" max="15362" width="13.88671875" style="8" customWidth="1"/>
    <col min="15363" max="15363" width="14.6640625" style="8" customWidth="1"/>
    <col min="15364" max="15364" width="15.6640625" style="8" customWidth="1"/>
    <col min="15365" max="15365" width="14.6640625" style="8" customWidth="1"/>
    <col min="15366" max="15366" width="16.6640625" style="8" customWidth="1"/>
    <col min="15367" max="15367" width="14.6640625" style="8" customWidth="1"/>
    <col min="15368" max="15368" width="11.6640625" style="8" customWidth="1"/>
    <col min="15369" max="15369" width="12.88671875" style="8" customWidth="1"/>
    <col min="15370" max="15371" width="13.5546875" style="8" customWidth="1"/>
    <col min="15372" max="15372" width="13.44140625" style="8" customWidth="1"/>
    <col min="15373" max="15615" width="8.88671875" style="8"/>
    <col min="15616" max="15616" width="6.109375" style="8" customWidth="1"/>
    <col min="15617" max="15617" width="28.109375" style="8" customWidth="1"/>
    <col min="15618" max="15618" width="13.88671875" style="8" customWidth="1"/>
    <col min="15619" max="15619" width="14.6640625" style="8" customWidth="1"/>
    <col min="15620" max="15620" width="15.6640625" style="8" customWidth="1"/>
    <col min="15621" max="15621" width="14.6640625" style="8" customWidth="1"/>
    <col min="15622" max="15622" width="16.6640625" style="8" customWidth="1"/>
    <col min="15623" max="15623" width="14.6640625" style="8" customWidth="1"/>
    <col min="15624" max="15624" width="11.6640625" style="8" customWidth="1"/>
    <col min="15625" max="15625" width="12.88671875" style="8" customWidth="1"/>
    <col min="15626" max="15627" width="13.5546875" style="8" customWidth="1"/>
    <col min="15628" max="15628" width="13.44140625" style="8" customWidth="1"/>
    <col min="15629" max="15871" width="8.88671875" style="8"/>
    <col min="15872" max="15872" width="6.109375" style="8" customWidth="1"/>
    <col min="15873" max="15873" width="28.109375" style="8" customWidth="1"/>
    <col min="15874" max="15874" width="13.88671875" style="8" customWidth="1"/>
    <col min="15875" max="15875" width="14.6640625" style="8" customWidth="1"/>
    <col min="15876" max="15876" width="15.6640625" style="8" customWidth="1"/>
    <col min="15877" max="15877" width="14.6640625" style="8" customWidth="1"/>
    <col min="15878" max="15878" width="16.6640625" style="8" customWidth="1"/>
    <col min="15879" max="15879" width="14.6640625" style="8" customWidth="1"/>
    <col min="15880" max="15880" width="11.6640625" style="8" customWidth="1"/>
    <col min="15881" max="15881" width="12.88671875" style="8" customWidth="1"/>
    <col min="15882" max="15883" width="13.5546875" style="8" customWidth="1"/>
    <col min="15884" max="15884" width="13.44140625" style="8" customWidth="1"/>
    <col min="15885" max="16127" width="8.88671875" style="8"/>
    <col min="16128" max="16128" width="6.109375" style="8" customWidth="1"/>
    <col min="16129" max="16129" width="28.109375" style="8" customWidth="1"/>
    <col min="16130" max="16130" width="13.88671875" style="8" customWidth="1"/>
    <col min="16131" max="16131" width="14.6640625" style="8" customWidth="1"/>
    <col min="16132" max="16132" width="15.6640625" style="8" customWidth="1"/>
    <col min="16133" max="16133" width="14.6640625" style="8" customWidth="1"/>
    <col min="16134" max="16134" width="16.6640625" style="8" customWidth="1"/>
    <col min="16135" max="16135" width="14.6640625" style="8" customWidth="1"/>
    <col min="16136" max="16136" width="11.6640625" style="8" customWidth="1"/>
    <col min="16137" max="16137" width="12.88671875" style="8" customWidth="1"/>
    <col min="16138" max="16139" width="13.5546875" style="8" customWidth="1"/>
    <col min="16140" max="16140" width="13.44140625" style="8" customWidth="1"/>
    <col min="16141" max="16384" width="8.88671875" style="8"/>
  </cols>
  <sheetData>
    <row r="2" spans="1:14" ht="18" x14ac:dyDescent="0.35">
      <c r="B2" s="1" t="s">
        <v>127</v>
      </c>
      <c r="C2" s="1"/>
      <c r="D2" s="1"/>
      <c r="E2" s="1"/>
    </row>
    <row r="3" spans="1:14" ht="18" x14ac:dyDescent="0.35">
      <c r="B3" s="1" t="s">
        <v>155</v>
      </c>
    </row>
    <row r="5" spans="1:14" ht="15" thickBot="1" x14ac:dyDescent="0.35">
      <c r="A5" s="63"/>
      <c r="B5" s="46"/>
      <c r="C5" s="46"/>
      <c r="D5" s="46"/>
      <c r="E5" s="46"/>
      <c r="F5" s="46"/>
      <c r="G5" s="46"/>
      <c r="H5" s="46"/>
      <c r="I5" s="46"/>
      <c r="J5" s="46"/>
      <c r="K5" s="48"/>
      <c r="L5" s="48"/>
      <c r="M5" s="46"/>
    </row>
    <row r="6" spans="1:14" s="142" customFormat="1" x14ac:dyDescent="0.3">
      <c r="A6" s="78"/>
      <c r="B6" s="800" t="s">
        <v>1</v>
      </c>
      <c r="C6" s="418" t="s">
        <v>2</v>
      </c>
      <c r="D6" s="366" t="s">
        <v>828</v>
      </c>
      <c r="E6" s="419" t="s">
        <v>3</v>
      </c>
      <c r="F6" s="419" t="s">
        <v>4</v>
      </c>
      <c r="G6" s="419" t="s">
        <v>5</v>
      </c>
      <c r="H6" s="419" t="s">
        <v>6</v>
      </c>
      <c r="I6" s="369" t="s">
        <v>7</v>
      </c>
      <c r="J6" s="369" t="s">
        <v>8</v>
      </c>
      <c r="K6" s="369" t="s">
        <v>9</v>
      </c>
      <c r="L6" s="369" t="s">
        <v>10</v>
      </c>
      <c r="M6" s="370"/>
    </row>
    <row r="7" spans="1:14" ht="86.4" x14ac:dyDescent="0.3">
      <c r="A7" s="79"/>
      <c r="B7" s="801"/>
      <c r="C7" s="143" t="s">
        <v>12</v>
      </c>
      <c r="D7" s="181" t="s">
        <v>831</v>
      </c>
      <c r="E7" s="181" t="s">
        <v>13</v>
      </c>
      <c r="F7" s="181" t="s">
        <v>14</v>
      </c>
      <c r="G7" s="181" t="s">
        <v>830</v>
      </c>
      <c r="H7" s="181" t="s">
        <v>15</v>
      </c>
      <c r="I7" s="51" t="s">
        <v>16</v>
      </c>
      <c r="J7" s="51" t="s">
        <v>17</v>
      </c>
      <c r="K7" s="51" t="s">
        <v>18</v>
      </c>
      <c r="L7" s="51" t="s">
        <v>19</v>
      </c>
      <c r="M7" s="371" t="s">
        <v>20</v>
      </c>
      <c r="N7" s="144" t="s">
        <v>128</v>
      </c>
    </row>
    <row r="8" spans="1:14" s="463" customFormat="1" ht="31.2" customHeight="1" thickBot="1" x14ac:dyDescent="0.35">
      <c r="A8" s="456"/>
      <c r="B8" s="619" t="s">
        <v>127</v>
      </c>
      <c r="C8" s="620">
        <f>SUM(I13:I17)</f>
        <v>4100535.24</v>
      </c>
      <c r="D8" s="458">
        <f>SUM(E8:L8)</f>
        <v>397554.76</v>
      </c>
      <c r="E8" s="459"/>
      <c r="F8" s="459">
        <v>124066.9</v>
      </c>
      <c r="G8" s="459">
        <v>146247.01</v>
      </c>
      <c r="H8" s="459">
        <v>3925.54</v>
      </c>
      <c r="I8" s="459">
        <v>86241.02</v>
      </c>
      <c r="J8" s="459">
        <v>37074.29</v>
      </c>
      <c r="K8" s="459"/>
      <c r="L8" s="459"/>
      <c r="M8" s="461">
        <v>62</v>
      </c>
    </row>
    <row r="9" spans="1:14" x14ac:dyDescent="0.3">
      <c r="A9" s="63"/>
      <c r="B9" s="63"/>
      <c r="C9" s="63"/>
      <c r="D9" s="63"/>
      <c r="E9" s="63"/>
      <c r="F9" s="63"/>
      <c r="G9" s="63"/>
      <c r="H9" s="63"/>
      <c r="I9" s="63"/>
      <c r="J9" s="63"/>
      <c r="K9" s="57"/>
      <c r="L9" s="57"/>
      <c r="M9" s="5"/>
    </row>
    <row r="10" spans="1:14" x14ac:dyDescent="0.3">
      <c r="A10" s="63"/>
      <c r="B10" s="46"/>
      <c r="C10" s="46"/>
      <c r="D10" s="46"/>
      <c r="E10" s="46"/>
      <c r="F10" s="63"/>
      <c r="G10" s="63"/>
      <c r="H10" s="63"/>
      <c r="I10" s="64"/>
      <c r="J10" s="63"/>
      <c r="K10" s="57"/>
      <c r="L10" s="57"/>
      <c r="M10" s="63"/>
    </row>
    <row r="11" spans="1:14" ht="15" thickBot="1" x14ac:dyDescent="0.35">
      <c r="A11" s="63"/>
      <c r="B11" s="47" t="s">
        <v>21</v>
      </c>
      <c r="C11" s="46"/>
      <c r="D11" s="46"/>
      <c r="E11" s="46"/>
      <c r="F11" s="63"/>
      <c r="G11" s="63"/>
      <c r="H11" s="63"/>
      <c r="I11" s="63"/>
      <c r="J11" s="145"/>
      <c r="K11" s="64"/>
      <c r="L11" s="63"/>
      <c r="M11" s="63"/>
    </row>
    <row r="12" spans="1:14" s="142" customFormat="1" ht="72" x14ac:dyDescent="0.3">
      <c r="A12" s="5"/>
      <c r="B12" s="413" t="s">
        <v>41</v>
      </c>
      <c r="C12" s="353" t="s">
        <v>23</v>
      </c>
      <c r="D12" s="353" t="s">
        <v>26</v>
      </c>
      <c r="E12" s="355" t="s">
        <v>27</v>
      </c>
      <c r="F12" s="355" t="s">
        <v>28</v>
      </c>
      <c r="G12" s="352" t="s">
        <v>46</v>
      </c>
      <c r="H12" s="352" t="s">
        <v>47</v>
      </c>
      <c r="I12" s="595" t="s">
        <v>29</v>
      </c>
      <c r="J12" s="146"/>
      <c r="K12" s="147"/>
      <c r="L12" s="79"/>
    </row>
    <row r="13" spans="1:14" s="152" customFormat="1" ht="15" x14ac:dyDescent="0.3">
      <c r="A13" s="314"/>
      <c r="B13" s="583" t="s">
        <v>129</v>
      </c>
      <c r="C13" s="81"/>
      <c r="D13" s="149" t="s">
        <v>130</v>
      </c>
      <c r="E13" s="598">
        <v>297</v>
      </c>
      <c r="F13" s="150">
        <v>1</v>
      </c>
      <c r="G13" s="92">
        <v>62528.71</v>
      </c>
      <c r="H13" s="597"/>
      <c r="I13" s="621">
        <v>297000</v>
      </c>
      <c r="J13" s="5"/>
      <c r="K13" s="151"/>
    </row>
    <row r="14" spans="1:14" s="152" customFormat="1" ht="15" x14ac:dyDescent="0.3">
      <c r="A14" s="314"/>
      <c r="B14" s="583" t="s">
        <v>131</v>
      </c>
      <c r="C14" s="81">
        <v>1967</v>
      </c>
      <c r="D14" s="150" t="s">
        <v>130</v>
      </c>
      <c r="E14" s="598">
        <v>225</v>
      </c>
      <c r="F14" s="150">
        <v>1</v>
      </c>
      <c r="G14" s="92">
        <v>15443.55</v>
      </c>
      <c r="H14" s="597"/>
      <c r="I14" s="621">
        <v>225000</v>
      </c>
      <c r="J14" s="5"/>
      <c r="K14" s="314"/>
    </row>
    <row r="15" spans="1:14" s="152" customFormat="1" ht="15" x14ac:dyDescent="0.3">
      <c r="A15" s="314"/>
      <c r="B15" s="583" t="s">
        <v>132</v>
      </c>
      <c r="C15" s="81">
        <v>1997</v>
      </c>
      <c r="D15" s="150" t="s">
        <v>130</v>
      </c>
      <c r="E15" s="598">
        <v>1510</v>
      </c>
      <c r="F15" s="150">
        <v>1</v>
      </c>
      <c r="G15" s="92">
        <v>35975.050000000003</v>
      </c>
      <c r="H15" s="92">
        <v>3925.54</v>
      </c>
      <c r="I15" s="621">
        <v>1812000</v>
      </c>
      <c r="J15" s="5"/>
      <c r="K15" s="314"/>
    </row>
    <row r="16" spans="1:14" s="152" customFormat="1" ht="15" x14ac:dyDescent="0.3">
      <c r="A16" s="314"/>
      <c r="B16" s="587" t="s">
        <v>0</v>
      </c>
      <c r="C16" s="276"/>
      <c r="D16" s="588"/>
      <c r="E16" s="599"/>
      <c r="F16" s="588"/>
      <c r="G16" s="92">
        <v>277190.98</v>
      </c>
      <c r="H16" s="92"/>
      <c r="I16" s="622"/>
      <c r="J16" s="5"/>
      <c r="K16" s="314"/>
    </row>
    <row r="17" spans="1:12" s="154" customFormat="1" ht="15.6" thickBot="1" x14ac:dyDescent="0.35">
      <c r="A17" s="314"/>
      <c r="B17" s="584" t="s">
        <v>756</v>
      </c>
      <c r="C17" s="453">
        <v>2018</v>
      </c>
      <c r="D17" s="585" t="s">
        <v>133</v>
      </c>
      <c r="E17" s="600">
        <v>1389.7</v>
      </c>
      <c r="F17" s="586" t="s">
        <v>757</v>
      </c>
      <c r="G17" s="596">
        <v>200703.44899999999</v>
      </c>
      <c r="H17" s="596"/>
      <c r="I17" s="623">
        <v>1766535.24</v>
      </c>
    </row>
    <row r="18" spans="1:12" s="154" customFormat="1" x14ac:dyDescent="0.3">
      <c r="A18" s="252"/>
      <c r="B18" s="158"/>
      <c r="C18" s="5"/>
      <c r="D18" s="158"/>
      <c r="E18" s="5"/>
      <c r="F18" s="5"/>
      <c r="G18" s="70"/>
      <c r="H18" s="73"/>
      <c r="I18" s="155"/>
      <c r="J18" s="582"/>
      <c r="L18" s="344"/>
    </row>
    <row r="19" spans="1:12" s="154" customFormat="1" x14ac:dyDescent="0.3">
      <c r="A19" s="5"/>
      <c r="B19" s="158"/>
      <c r="C19" s="5"/>
      <c r="D19" s="158"/>
      <c r="E19" s="5"/>
      <c r="F19" s="5"/>
      <c r="G19" s="5"/>
      <c r="H19" s="5"/>
      <c r="I19" s="5"/>
      <c r="J19" s="70"/>
    </row>
    <row r="20" spans="1:12" s="5" customFormat="1" ht="15" thickBot="1" x14ac:dyDescent="0.35">
      <c r="B20" s="8"/>
      <c r="C20" s="8"/>
      <c r="D20" s="8"/>
      <c r="E20" s="8"/>
      <c r="F20" s="8"/>
      <c r="G20" s="8"/>
      <c r="H20" s="8"/>
      <c r="I20" s="8"/>
    </row>
    <row r="21" spans="1:12" s="5" customFormat="1" ht="18.600000000000001" customHeight="1" x14ac:dyDescent="0.3">
      <c r="B21" s="517"/>
      <c r="C21" s="882" t="s">
        <v>32</v>
      </c>
      <c r="D21" s="818"/>
      <c r="E21" s="818"/>
      <c r="F21" s="883"/>
      <c r="G21" s="884" t="s">
        <v>33</v>
      </c>
      <c r="H21" s="821"/>
      <c r="I21" s="873" t="s">
        <v>906</v>
      </c>
    </row>
    <row r="22" spans="1:12" s="5" customFormat="1" ht="43.2" x14ac:dyDescent="0.3">
      <c r="B22" s="518" t="s">
        <v>34</v>
      </c>
      <c r="C22" s="272" t="s">
        <v>35</v>
      </c>
      <c r="D22" s="273" t="s">
        <v>36</v>
      </c>
      <c r="E22" s="273" t="s">
        <v>37</v>
      </c>
      <c r="F22" s="235" t="s">
        <v>38</v>
      </c>
      <c r="G22" s="324" t="s">
        <v>135</v>
      </c>
      <c r="H22" s="326" t="s">
        <v>39</v>
      </c>
      <c r="I22" s="874"/>
    </row>
    <row r="23" spans="1:12" s="5" customFormat="1" ht="14.4" customHeight="1" x14ac:dyDescent="0.3">
      <c r="B23" s="624" t="s">
        <v>129</v>
      </c>
      <c r="C23" s="626">
        <v>5000</v>
      </c>
      <c r="D23" s="589">
        <v>4000</v>
      </c>
      <c r="E23" s="589">
        <v>5000</v>
      </c>
      <c r="F23" s="627">
        <v>1300</v>
      </c>
      <c r="G23" s="630">
        <v>2000</v>
      </c>
      <c r="H23" s="591">
        <v>1250</v>
      </c>
      <c r="I23" s="494">
        <v>2500</v>
      </c>
    </row>
    <row r="24" spans="1:12" s="5" customFormat="1" ht="14.4" customHeight="1" x14ac:dyDescent="0.3">
      <c r="B24" s="624" t="s">
        <v>134</v>
      </c>
      <c r="C24" s="626">
        <v>5000</v>
      </c>
      <c r="D24" s="589">
        <v>4000</v>
      </c>
      <c r="E24" s="589">
        <v>5000</v>
      </c>
      <c r="F24" s="627">
        <v>1300</v>
      </c>
      <c r="G24" s="630">
        <v>2000</v>
      </c>
      <c r="H24" s="591">
        <v>1250</v>
      </c>
      <c r="I24" s="494">
        <v>2500</v>
      </c>
    </row>
    <row r="25" spans="1:12" s="5" customFormat="1" ht="14.4" customHeight="1" x14ac:dyDescent="0.3">
      <c r="B25" s="624" t="s">
        <v>132</v>
      </c>
      <c r="C25" s="626">
        <v>5000</v>
      </c>
      <c r="D25" s="589">
        <v>4000</v>
      </c>
      <c r="E25" s="589">
        <v>5000</v>
      </c>
      <c r="F25" s="627">
        <v>1300</v>
      </c>
      <c r="G25" s="630">
        <v>2000</v>
      </c>
      <c r="H25" s="591">
        <v>1250</v>
      </c>
      <c r="I25" s="494">
        <v>2500</v>
      </c>
    </row>
    <row r="26" spans="1:12" s="5" customFormat="1" ht="14.4" customHeight="1" x14ac:dyDescent="0.3">
      <c r="B26" s="624" t="s">
        <v>0</v>
      </c>
      <c r="C26" s="626"/>
      <c r="D26" s="589">
        <v>4000</v>
      </c>
      <c r="E26" s="589">
        <v>5000</v>
      </c>
      <c r="F26" s="627"/>
      <c r="G26" s="630">
        <v>2000</v>
      </c>
      <c r="H26" s="591">
        <v>1250</v>
      </c>
      <c r="I26" s="494"/>
    </row>
    <row r="27" spans="1:12" s="5" customFormat="1" ht="14.4" customHeight="1" thickBot="1" x14ac:dyDescent="0.35">
      <c r="B27" s="625" t="s">
        <v>756</v>
      </c>
      <c r="C27" s="628">
        <v>5000</v>
      </c>
      <c r="D27" s="590">
        <v>4000</v>
      </c>
      <c r="E27" s="590">
        <v>5000</v>
      </c>
      <c r="F27" s="629">
        <v>1300</v>
      </c>
      <c r="G27" s="631">
        <v>2000</v>
      </c>
      <c r="H27" s="592">
        <v>1250</v>
      </c>
      <c r="I27" s="616">
        <v>2500</v>
      </c>
    </row>
    <row r="28" spans="1:12" s="5" customFormat="1" x14ac:dyDescent="0.3"/>
    <row r="29" spans="1:12" s="5" customFormat="1" x14ac:dyDescent="0.3">
      <c r="B29" s="75" t="s">
        <v>840</v>
      </c>
    </row>
    <row r="30" spans="1:12" s="5" customFormat="1" x14ac:dyDescent="0.3">
      <c r="B30" s="8" t="s">
        <v>811</v>
      </c>
    </row>
    <row r="31" spans="1:12" s="5" customFormat="1" x14ac:dyDescent="0.3"/>
  </sheetData>
  <mergeCells count="4">
    <mergeCell ref="B6:B7"/>
    <mergeCell ref="C21:F21"/>
    <mergeCell ref="G21:H21"/>
    <mergeCell ref="I21:I22"/>
  </mergeCells>
  <pageMargins left="0.25" right="0.25" top="0.37" bottom="0.37" header="0.3" footer="0.3"/>
  <pageSetup paperSize="9" scale="6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1"/>
  <sheetViews>
    <sheetView zoomScale="60" zoomScaleNormal="60" workbookViewId="0">
      <selection activeCell="J18" sqref="J18"/>
    </sheetView>
  </sheetViews>
  <sheetFormatPr defaultRowHeight="14.4" x14ac:dyDescent="0.3"/>
  <cols>
    <col min="1" max="1" width="2.6640625" style="5" customWidth="1"/>
    <col min="2" max="2" width="33.33203125" style="8" customWidth="1"/>
    <col min="3" max="3" width="13.88671875" style="8" customWidth="1"/>
    <col min="4" max="5" width="15.6640625" style="8" customWidth="1"/>
    <col min="6" max="6" width="16.6640625" style="8" customWidth="1"/>
    <col min="7" max="7" width="14.6640625" style="8" customWidth="1"/>
    <col min="8" max="8" width="13.44140625" style="8" customWidth="1"/>
    <col min="9" max="9" width="15.33203125" style="8" customWidth="1"/>
    <col min="10" max="10" width="15.6640625" style="8" customWidth="1"/>
    <col min="11" max="11" width="15.109375" style="8" customWidth="1"/>
    <col min="12" max="12" width="13.5546875" style="8" customWidth="1"/>
    <col min="13" max="13" width="10.6640625" style="8" customWidth="1"/>
    <col min="14" max="25" width="8.88671875" style="8"/>
    <col min="26" max="26" width="9.6640625" style="8" customWidth="1"/>
    <col min="27" max="255" width="8.88671875" style="8"/>
    <col min="256" max="256" width="6.109375" style="8" customWidth="1"/>
    <col min="257" max="257" width="28.109375" style="8" customWidth="1"/>
    <col min="258" max="258" width="13.88671875" style="8" customWidth="1"/>
    <col min="259" max="259" width="14.6640625" style="8" customWidth="1"/>
    <col min="260" max="260" width="15.6640625" style="8" customWidth="1"/>
    <col min="261" max="261" width="14.6640625" style="8" customWidth="1"/>
    <col min="262" max="262" width="16.6640625" style="8" customWidth="1"/>
    <col min="263" max="263" width="14.6640625" style="8" customWidth="1"/>
    <col min="264" max="264" width="11.6640625" style="8" customWidth="1"/>
    <col min="265" max="265" width="12.88671875" style="8" customWidth="1"/>
    <col min="266" max="267" width="13.5546875" style="8" customWidth="1"/>
    <col min="268" max="268" width="13.44140625" style="8" customWidth="1"/>
    <col min="269" max="511" width="8.88671875" style="8"/>
    <col min="512" max="512" width="6.109375" style="8" customWidth="1"/>
    <col min="513" max="513" width="28.109375" style="8" customWidth="1"/>
    <col min="514" max="514" width="13.88671875" style="8" customWidth="1"/>
    <col min="515" max="515" width="14.6640625" style="8" customWidth="1"/>
    <col min="516" max="516" width="15.6640625" style="8" customWidth="1"/>
    <col min="517" max="517" width="14.6640625" style="8" customWidth="1"/>
    <col min="518" max="518" width="16.6640625" style="8" customWidth="1"/>
    <col min="519" max="519" width="14.6640625" style="8" customWidth="1"/>
    <col min="520" max="520" width="11.6640625" style="8" customWidth="1"/>
    <col min="521" max="521" width="12.88671875" style="8" customWidth="1"/>
    <col min="522" max="523" width="13.5546875" style="8" customWidth="1"/>
    <col min="524" max="524" width="13.44140625" style="8" customWidth="1"/>
    <col min="525" max="767" width="8.88671875" style="8"/>
    <col min="768" max="768" width="6.109375" style="8" customWidth="1"/>
    <col min="769" max="769" width="28.109375" style="8" customWidth="1"/>
    <col min="770" max="770" width="13.88671875" style="8" customWidth="1"/>
    <col min="771" max="771" width="14.6640625" style="8" customWidth="1"/>
    <col min="772" max="772" width="15.6640625" style="8" customWidth="1"/>
    <col min="773" max="773" width="14.6640625" style="8" customWidth="1"/>
    <col min="774" max="774" width="16.6640625" style="8" customWidth="1"/>
    <col min="775" max="775" width="14.6640625" style="8" customWidth="1"/>
    <col min="776" max="776" width="11.6640625" style="8" customWidth="1"/>
    <col min="777" max="777" width="12.88671875" style="8" customWidth="1"/>
    <col min="778" max="779" width="13.5546875" style="8" customWidth="1"/>
    <col min="780" max="780" width="13.44140625" style="8" customWidth="1"/>
    <col min="781" max="1023" width="8.88671875" style="8"/>
    <col min="1024" max="1024" width="6.109375" style="8" customWidth="1"/>
    <col min="1025" max="1025" width="28.109375" style="8" customWidth="1"/>
    <col min="1026" max="1026" width="13.88671875" style="8" customWidth="1"/>
    <col min="1027" max="1027" width="14.6640625" style="8" customWidth="1"/>
    <col min="1028" max="1028" width="15.6640625" style="8" customWidth="1"/>
    <col min="1029" max="1029" width="14.6640625" style="8" customWidth="1"/>
    <col min="1030" max="1030" width="16.6640625" style="8" customWidth="1"/>
    <col min="1031" max="1031" width="14.6640625" style="8" customWidth="1"/>
    <col min="1032" max="1032" width="11.6640625" style="8" customWidth="1"/>
    <col min="1033" max="1033" width="12.88671875" style="8" customWidth="1"/>
    <col min="1034" max="1035" width="13.5546875" style="8" customWidth="1"/>
    <col min="1036" max="1036" width="13.44140625" style="8" customWidth="1"/>
    <col min="1037" max="1279" width="8.88671875" style="8"/>
    <col min="1280" max="1280" width="6.109375" style="8" customWidth="1"/>
    <col min="1281" max="1281" width="28.109375" style="8" customWidth="1"/>
    <col min="1282" max="1282" width="13.88671875" style="8" customWidth="1"/>
    <col min="1283" max="1283" width="14.6640625" style="8" customWidth="1"/>
    <col min="1284" max="1284" width="15.6640625" style="8" customWidth="1"/>
    <col min="1285" max="1285" width="14.6640625" style="8" customWidth="1"/>
    <col min="1286" max="1286" width="16.6640625" style="8" customWidth="1"/>
    <col min="1287" max="1287" width="14.6640625" style="8" customWidth="1"/>
    <col min="1288" max="1288" width="11.6640625" style="8" customWidth="1"/>
    <col min="1289" max="1289" width="12.88671875" style="8" customWidth="1"/>
    <col min="1290" max="1291" width="13.5546875" style="8" customWidth="1"/>
    <col min="1292" max="1292" width="13.44140625" style="8" customWidth="1"/>
    <col min="1293" max="1535" width="8.88671875" style="8"/>
    <col min="1536" max="1536" width="6.109375" style="8" customWidth="1"/>
    <col min="1537" max="1537" width="28.109375" style="8" customWidth="1"/>
    <col min="1538" max="1538" width="13.88671875" style="8" customWidth="1"/>
    <col min="1539" max="1539" width="14.6640625" style="8" customWidth="1"/>
    <col min="1540" max="1540" width="15.6640625" style="8" customWidth="1"/>
    <col min="1541" max="1541" width="14.6640625" style="8" customWidth="1"/>
    <col min="1542" max="1542" width="16.6640625" style="8" customWidth="1"/>
    <col min="1543" max="1543" width="14.6640625" style="8" customWidth="1"/>
    <col min="1544" max="1544" width="11.6640625" style="8" customWidth="1"/>
    <col min="1545" max="1545" width="12.88671875" style="8" customWidth="1"/>
    <col min="1546" max="1547" width="13.5546875" style="8" customWidth="1"/>
    <col min="1548" max="1548" width="13.44140625" style="8" customWidth="1"/>
    <col min="1549" max="1791" width="8.88671875" style="8"/>
    <col min="1792" max="1792" width="6.109375" style="8" customWidth="1"/>
    <col min="1793" max="1793" width="28.109375" style="8" customWidth="1"/>
    <col min="1794" max="1794" width="13.88671875" style="8" customWidth="1"/>
    <col min="1795" max="1795" width="14.6640625" style="8" customWidth="1"/>
    <col min="1796" max="1796" width="15.6640625" style="8" customWidth="1"/>
    <col min="1797" max="1797" width="14.6640625" style="8" customWidth="1"/>
    <col min="1798" max="1798" width="16.6640625" style="8" customWidth="1"/>
    <col min="1799" max="1799" width="14.6640625" style="8" customWidth="1"/>
    <col min="1800" max="1800" width="11.6640625" style="8" customWidth="1"/>
    <col min="1801" max="1801" width="12.88671875" style="8" customWidth="1"/>
    <col min="1802" max="1803" width="13.5546875" style="8" customWidth="1"/>
    <col min="1804" max="1804" width="13.44140625" style="8" customWidth="1"/>
    <col min="1805" max="2047" width="8.88671875" style="8"/>
    <col min="2048" max="2048" width="6.109375" style="8" customWidth="1"/>
    <col min="2049" max="2049" width="28.109375" style="8" customWidth="1"/>
    <col min="2050" max="2050" width="13.88671875" style="8" customWidth="1"/>
    <col min="2051" max="2051" width="14.6640625" style="8" customWidth="1"/>
    <col min="2052" max="2052" width="15.6640625" style="8" customWidth="1"/>
    <col min="2053" max="2053" width="14.6640625" style="8" customWidth="1"/>
    <col min="2054" max="2054" width="16.6640625" style="8" customWidth="1"/>
    <col min="2055" max="2055" width="14.6640625" style="8" customWidth="1"/>
    <col min="2056" max="2056" width="11.6640625" style="8" customWidth="1"/>
    <col min="2057" max="2057" width="12.88671875" style="8" customWidth="1"/>
    <col min="2058" max="2059" width="13.5546875" style="8" customWidth="1"/>
    <col min="2060" max="2060" width="13.44140625" style="8" customWidth="1"/>
    <col min="2061" max="2303" width="8.88671875" style="8"/>
    <col min="2304" max="2304" width="6.109375" style="8" customWidth="1"/>
    <col min="2305" max="2305" width="28.109375" style="8" customWidth="1"/>
    <col min="2306" max="2306" width="13.88671875" style="8" customWidth="1"/>
    <col min="2307" max="2307" width="14.6640625" style="8" customWidth="1"/>
    <col min="2308" max="2308" width="15.6640625" style="8" customWidth="1"/>
    <col min="2309" max="2309" width="14.6640625" style="8" customWidth="1"/>
    <col min="2310" max="2310" width="16.6640625" style="8" customWidth="1"/>
    <col min="2311" max="2311" width="14.6640625" style="8" customWidth="1"/>
    <col min="2312" max="2312" width="11.6640625" style="8" customWidth="1"/>
    <col min="2313" max="2313" width="12.88671875" style="8" customWidth="1"/>
    <col min="2314" max="2315" width="13.5546875" style="8" customWidth="1"/>
    <col min="2316" max="2316" width="13.44140625" style="8" customWidth="1"/>
    <col min="2317" max="2559" width="8.88671875" style="8"/>
    <col min="2560" max="2560" width="6.109375" style="8" customWidth="1"/>
    <col min="2561" max="2561" width="28.109375" style="8" customWidth="1"/>
    <col min="2562" max="2562" width="13.88671875" style="8" customWidth="1"/>
    <col min="2563" max="2563" width="14.6640625" style="8" customWidth="1"/>
    <col min="2564" max="2564" width="15.6640625" style="8" customWidth="1"/>
    <col min="2565" max="2565" width="14.6640625" style="8" customWidth="1"/>
    <col min="2566" max="2566" width="16.6640625" style="8" customWidth="1"/>
    <col min="2567" max="2567" width="14.6640625" style="8" customWidth="1"/>
    <col min="2568" max="2568" width="11.6640625" style="8" customWidth="1"/>
    <col min="2569" max="2569" width="12.88671875" style="8" customWidth="1"/>
    <col min="2570" max="2571" width="13.5546875" style="8" customWidth="1"/>
    <col min="2572" max="2572" width="13.44140625" style="8" customWidth="1"/>
    <col min="2573" max="2815" width="8.88671875" style="8"/>
    <col min="2816" max="2816" width="6.109375" style="8" customWidth="1"/>
    <col min="2817" max="2817" width="28.109375" style="8" customWidth="1"/>
    <col min="2818" max="2818" width="13.88671875" style="8" customWidth="1"/>
    <col min="2819" max="2819" width="14.6640625" style="8" customWidth="1"/>
    <col min="2820" max="2820" width="15.6640625" style="8" customWidth="1"/>
    <col min="2821" max="2821" width="14.6640625" style="8" customWidth="1"/>
    <col min="2822" max="2822" width="16.6640625" style="8" customWidth="1"/>
    <col min="2823" max="2823" width="14.6640625" style="8" customWidth="1"/>
    <col min="2824" max="2824" width="11.6640625" style="8" customWidth="1"/>
    <col min="2825" max="2825" width="12.88671875" style="8" customWidth="1"/>
    <col min="2826" max="2827" width="13.5546875" style="8" customWidth="1"/>
    <col min="2828" max="2828" width="13.44140625" style="8" customWidth="1"/>
    <col min="2829" max="3071" width="8.88671875" style="8"/>
    <col min="3072" max="3072" width="6.109375" style="8" customWidth="1"/>
    <col min="3073" max="3073" width="28.109375" style="8" customWidth="1"/>
    <col min="3074" max="3074" width="13.88671875" style="8" customWidth="1"/>
    <col min="3075" max="3075" width="14.6640625" style="8" customWidth="1"/>
    <col min="3076" max="3076" width="15.6640625" style="8" customWidth="1"/>
    <col min="3077" max="3077" width="14.6640625" style="8" customWidth="1"/>
    <col min="3078" max="3078" width="16.6640625" style="8" customWidth="1"/>
    <col min="3079" max="3079" width="14.6640625" style="8" customWidth="1"/>
    <col min="3080" max="3080" width="11.6640625" style="8" customWidth="1"/>
    <col min="3081" max="3081" width="12.88671875" style="8" customWidth="1"/>
    <col min="3082" max="3083" width="13.5546875" style="8" customWidth="1"/>
    <col min="3084" max="3084" width="13.44140625" style="8" customWidth="1"/>
    <col min="3085" max="3327" width="8.88671875" style="8"/>
    <col min="3328" max="3328" width="6.109375" style="8" customWidth="1"/>
    <col min="3329" max="3329" width="28.109375" style="8" customWidth="1"/>
    <col min="3330" max="3330" width="13.88671875" style="8" customWidth="1"/>
    <col min="3331" max="3331" width="14.6640625" style="8" customWidth="1"/>
    <col min="3332" max="3332" width="15.6640625" style="8" customWidth="1"/>
    <col min="3333" max="3333" width="14.6640625" style="8" customWidth="1"/>
    <col min="3334" max="3334" width="16.6640625" style="8" customWidth="1"/>
    <col min="3335" max="3335" width="14.6640625" style="8" customWidth="1"/>
    <col min="3336" max="3336" width="11.6640625" style="8" customWidth="1"/>
    <col min="3337" max="3337" width="12.88671875" style="8" customWidth="1"/>
    <col min="3338" max="3339" width="13.5546875" style="8" customWidth="1"/>
    <col min="3340" max="3340" width="13.44140625" style="8" customWidth="1"/>
    <col min="3341" max="3583" width="8.88671875" style="8"/>
    <col min="3584" max="3584" width="6.109375" style="8" customWidth="1"/>
    <col min="3585" max="3585" width="28.109375" style="8" customWidth="1"/>
    <col min="3586" max="3586" width="13.88671875" style="8" customWidth="1"/>
    <col min="3587" max="3587" width="14.6640625" style="8" customWidth="1"/>
    <col min="3588" max="3588" width="15.6640625" style="8" customWidth="1"/>
    <col min="3589" max="3589" width="14.6640625" style="8" customWidth="1"/>
    <col min="3590" max="3590" width="16.6640625" style="8" customWidth="1"/>
    <col min="3591" max="3591" width="14.6640625" style="8" customWidth="1"/>
    <col min="3592" max="3592" width="11.6640625" style="8" customWidth="1"/>
    <col min="3593" max="3593" width="12.88671875" style="8" customWidth="1"/>
    <col min="3594" max="3595" width="13.5546875" style="8" customWidth="1"/>
    <col min="3596" max="3596" width="13.44140625" style="8" customWidth="1"/>
    <col min="3597" max="3839" width="8.88671875" style="8"/>
    <col min="3840" max="3840" width="6.109375" style="8" customWidth="1"/>
    <col min="3841" max="3841" width="28.109375" style="8" customWidth="1"/>
    <col min="3842" max="3842" width="13.88671875" style="8" customWidth="1"/>
    <col min="3843" max="3843" width="14.6640625" style="8" customWidth="1"/>
    <col min="3844" max="3844" width="15.6640625" style="8" customWidth="1"/>
    <col min="3845" max="3845" width="14.6640625" style="8" customWidth="1"/>
    <col min="3846" max="3846" width="16.6640625" style="8" customWidth="1"/>
    <col min="3847" max="3847" width="14.6640625" style="8" customWidth="1"/>
    <col min="3848" max="3848" width="11.6640625" style="8" customWidth="1"/>
    <col min="3849" max="3849" width="12.88671875" style="8" customWidth="1"/>
    <col min="3850" max="3851" width="13.5546875" style="8" customWidth="1"/>
    <col min="3852" max="3852" width="13.44140625" style="8" customWidth="1"/>
    <col min="3853" max="4095" width="8.88671875" style="8"/>
    <col min="4096" max="4096" width="6.109375" style="8" customWidth="1"/>
    <col min="4097" max="4097" width="28.109375" style="8" customWidth="1"/>
    <col min="4098" max="4098" width="13.88671875" style="8" customWidth="1"/>
    <col min="4099" max="4099" width="14.6640625" style="8" customWidth="1"/>
    <col min="4100" max="4100" width="15.6640625" style="8" customWidth="1"/>
    <col min="4101" max="4101" width="14.6640625" style="8" customWidth="1"/>
    <col min="4102" max="4102" width="16.6640625" style="8" customWidth="1"/>
    <col min="4103" max="4103" width="14.6640625" style="8" customWidth="1"/>
    <col min="4104" max="4104" width="11.6640625" style="8" customWidth="1"/>
    <col min="4105" max="4105" width="12.88671875" style="8" customWidth="1"/>
    <col min="4106" max="4107" width="13.5546875" style="8" customWidth="1"/>
    <col min="4108" max="4108" width="13.44140625" style="8" customWidth="1"/>
    <col min="4109" max="4351" width="8.88671875" style="8"/>
    <col min="4352" max="4352" width="6.109375" style="8" customWidth="1"/>
    <col min="4353" max="4353" width="28.109375" style="8" customWidth="1"/>
    <col min="4354" max="4354" width="13.88671875" style="8" customWidth="1"/>
    <col min="4355" max="4355" width="14.6640625" style="8" customWidth="1"/>
    <col min="4356" max="4356" width="15.6640625" style="8" customWidth="1"/>
    <col min="4357" max="4357" width="14.6640625" style="8" customWidth="1"/>
    <col min="4358" max="4358" width="16.6640625" style="8" customWidth="1"/>
    <col min="4359" max="4359" width="14.6640625" style="8" customWidth="1"/>
    <col min="4360" max="4360" width="11.6640625" style="8" customWidth="1"/>
    <col min="4361" max="4361" width="12.88671875" style="8" customWidth="1"/>
    <col min="4362" max="4363" width="13.5546875" style="8" customWidth="1"/>
    <col min="4364" max="4364" width="13.44140625" style="8" customWidth="1"/>
    <col min="4365" max="4607" width="8.88671875" style="8"/>
    <col min="4608" max="4608" width="6.109375" style="8" customWidth="1"/>
    <col min="4609" max="4609" width="28.109375" style="8" customWidth="1"/>
    <col min="4610" max="4610" width="13.88671875" style="8" customWidth="1"/>
    <col min="4611" max="4611" width="14.6640625" style="8" customWidth="1"/>
    <col min="4612" max="4612" width="15.6640625" style="8" customWidth="1"/>
    <col min="4613" max="4613" width="14.6640625" style="8" customWidth="1"/>
    <col min="4614" max="4614" width="16.6640625" style="8" customWidth="1"/>
    <col min="4615" max="4615" width="14.6640625" style="8" customWidth="1"/>
    <col min="4616" max="4616" width="11.6640625" style="8" customWidth="1"/>
    <col min="4617" max="4617" width="12.88671875" style="8" customWidth="1"/>
    <col min="4618" max="4619" width="13.5546875" style="8" customWidth="1"/>
    <col min="4620" max="4620" width="13.44140625" style="8" customWidth="1"/>
    <col min="4621" max="4863" width="8.88671875" style="8"/>
    <col min="4864" max="4864" width="6.109375" style="8" customWidth="1"/>
    <col min="4865" max="4865" width="28.109375" style="8" customWidth="1"/>
    <col min="4866" max="4866" width="13.88671875" style="8" customWidth="1"/>
    <col min="4867" max="4867" width="14.6640625" style="8" customWidth="1"/>
    <col min="4868" max="4868" width="15.6640625" style="8" customWidth="1"/>
    <col min="4869" max="4869" width="14.6640625" style="8" customWidth="1"/>
    <col min="4870" max="4870" width="16.6640625" style="8" customWidth="1"/>
    <col min="4871" max="4871" width="14.6640625" style="8" customWidth="1"/>
    <col min="4872" max="4872" width="11.6640625" style="8" customWidth="1"/>
    <col min="4873" max="4873" width="12.88671875" style="8" customWidth="1"/>
    <col min="4874" max="4875" width="13.5546875" style="8" customWidth="1"/>
    <col min="4876" max="4876" width="13.44140625" style="8" customWidth="1"/>
    <col min="4877" max="5119" width="8.88671875" style="8"/>
    <col min="5120" max="5120" width="6.109375" style="8" customWidth="1"/>
    <col min="5121" max="5121" width="28.109375" style="8" customWidth="1"/>
    <col min="5122" max="5122" width="13.88671875" style="8" customWidth="1"/>
    <col min="5123" max="5123" width="14.6640625" style="8" customWidth="1"/>
    <col min="5124" max="5124" width="15.6640625" style="8" customWidth="1"/>
    <col min="5125" max="5125" width="14.6640625" style="8" customWidth="1"/>
    <col min="5126" max="5126" width="16.6640625" style="8" customWidth="1"/>
    <col min="5127" max="5127" width="14.6640625" style="8" customWidth="1"/>
    <col min="5128" max="5128" width="11.6640625" style="8" customWidth="1"/>
    <col min="5129" max="5129" width="12.88671875" style="8" customWidth="1"/>
    <col min="5130" max="5131" width="13.5546875" style="8" customWidth="1"/>
    <col min="5132" max="5132" width="13.44140625" style="8" customWidth="1"/>
    <col min="5133" max="5375" width="8.88671875" style="8"/>
    <col min="5376" max="5376" width="6.109375" style="8" customWidth="1"/>
    <col min="5377" max="5377" width="28.109375" style="8" customWidth="1"/>
    <col min="5378" max="5378" width="13.88671875" style="8" customWidth="1"/>
    <col min="5379" max="5379" width="14.6640625" style="8" customWidth="1"/>
    <col min="5380" max="5380" width="15.6640625" style="8" customWidth="1"/>
    <col min="5381" max="5381" width="14.6640625" style="8" customWidth="1"/>
    <col min="5382" max="5382" width="16.6640625" style="8" customWidth="1"/>
    <col min="5383" max="5383" width="14.6640625" style="8" customWidth="1"/>
    <col min="5384" max="5384" width="11.6640625" style="8" customWidth="1"/>
    <col min="5385" max="5385" width="12.88671875" style="8" customWidth="1"/>
    <col min="5386" max="5387" width="13.5546875" style="8" customWidth="1"/>
    <col min="5388" max="5388" width="13.44140625" style="8" customWidth="1"/>
    <col min="5389" max="5631" width="8.88671875" style="8"/>
    <col min="5632" max="5632" width="6.109375" style="8" customWidth="1"/>
    <col min="5633" max="5633" width="28.109375" style="8" customWidth="1"/>
    <col min="5634" max="5634" width="13.88671875" style="8" customWidth="1"/>
    <col min="5635" max="5635" width="14.6640625" style="8" customWidth="1"/>
    <col min="5636" max="5636" width="15.6640625" style="8" customWidth="1"/>
    <col min="5637" max="5637" width="14.6640625" style="8" customWidth="1"/>
    <col min="5638" max="5638" width="16.6640625" style="8" customWidth="1"/>
    <col min="5639" max="5639" width="14.6640625" style="8" customWidth="1"/>
    <col min="5640" max="5640" width="11.6640625" style="8" customWidth="1"/>
    <col min="5641" max="5641" width="12.88671875" style="8" customWidth="1"/>
    <col min="5642" max="5643" width="13.5546875" style="8" customWidth="1"/>
    <col min="5644" max="5644" width="13.44140625" style="8" customWidth="1"/>
    <col min="5645" max="5887" width="8.88671875" style="8"/>
    <col min="5888" max="5888" width="6.109375" style="8" customWidth="1"/>
    <col min="5889" max="5889" width="28.109375" style="8" customWidth="1"/>
    <col min="5890" max="5890" width="13.88671875" style="8" customWidth="1"/>
    <col min="5891" max="5891" width="14.6640625" style="8" customWidth="1"/>
    <col min="5892" max="5892" width="15.6640625" style="8" customWidth="1"/>
    <col min="5893" max="5893" width="14.6640625" style="8" customWidth="1"/>
    <col min="5894" max="5894" width="16.6640625" style="8" customWidth="1"/>
    <col min="5895" max="5895" width="14.6640625" style="8" customWidth="1"/>
    <col min="5896" max="5896" width="11.6640625" style="8" customWidth="1"/>
    <col min="5897" max="5897" width="12.88671875" style="8" customWidth="1"/>
    <col min="5898" max="5899" width="13.5546875" style="8" customWidth="1"/>
    <col min="5900" max="5900" width="13.44140625" style="8" customWidth="1"/>
    <col min="5901" max="6143" width="8.88671875" style="8"/>
    <col min="6144" max="6144" width="6.109375" style="8" customWidth="1"/>
    <col min="6145" max="6145" width="28.109375" style="8" customWidth="1"/>
    <col min="6146" max="6146" width="13.88671875" style="8" customWidth="1"/>
    <col min="6147" max="6147" width="14.6640625" style="8" customWidth="1"/>
    <col min="6148" max="6148" width="15.6640625" style="8" customWidth="1"/>
    <col min="6149" max="6149" width="14.6640625" style="8" customWidth="1"/>
    <col min="6150" max="6150" width="16.6640625" style="8" customWidth="1"/>
    <col min="6151" max="6151" width="14.6640625" style="8" customWidth="1"/>
    <col min="6152" max="6152" width="11.6640625" style="8" customWidth="1"/>
    <col min="6153" max="6153" width="12.88671875" style="8" customWidth="1"/>
    <col min="6154" max="6155" width="13.5546875" style="8" customWidth="1"/>
    <col min="6156" max="6156" width="13.44140625" style="8" customWidth="1"/>
    <col min="6157" max="6399" width="8.88671875" style="8"/>
    <col min="6400" max="6400" width="6.109375" style="8" customWidth="1"/>
    <col min="6401" max="6401" width="28.109375" style="8" customWidth="1"/>
    <col min="6402" max="6402" width="13.88671875" style="8" customWidth="1"/>
    <col min="6403" max="6403" width="14.6640625" style="8" customWidth="1"/>
    <col min="6404" max="6404" width="15.6640625" style="8" customWidth="1"/>
    <col min="6405" max="6405" width="14.6640625" style="8" customWidth="1"/>
    <col min="6406" max="6406" width="16.6640625" style="8" customWidth="1"/>
    <col min="6407" max="6407" width="14.6640625" style="8" customWidth="1"/>
    <col min="6408" max="6408" width="11.6640625" style="8" customWidth="1"/>
    <col min="6409" max="6409" width="12.88671875" style="8" customWidth="1"/>
    <col min="6410" max="6411" width="13.5546875" style="8" customWidth="1"/>
    <col min="6412" max="6412" width="13.44140625" style="8" customWidth="1"/>
    <col min="6413" max="6655" width="8.88671875" style="8"/>
    <col min="6656" max="6656" width="6.109375" style="8" customWidth="1"/>
    <col min="6657" max="6657" width="28.109375" style="8" customWidth="1"/>
    <col min="6658" max="6658" width="13.88671875" style="8" customWidth="1"/>
    <col min="6659" max="6659" width="14.6640625" style="8" customWidth="1"/>
    <col min="6660" max="6660" width="15.6640625" style="8" customWidth="1"/>
    <col min="6661" max="6661" width="14.6640625" style="8" customWidth="1"/>
    <col min="6662" max="6662" width="16.6640625" style="8" customWidth="1"/>
    <col min="6663" max="6663" width="14.6640625" style="8" customWidth="1"/>
    <col min="6664" max="6664" width="11.6640625" style="8" customWidth="1"/>
    <col min="6665" max="6665" width="12.88671875" style="8" customWidth="1"/>
    <col min="6666" max="6667" width="13.5546875" style="8" customWidth="1"/>
    <col min="6668" max="6668" width="13.44140625" style="8" customWidth="1"/>
    <col min="6669" max="6911" width="8.88671875" style="8"/>
    <col min="6912" max="6912" width="6.109375" style="8" customWidth="1"/>
    <col min="6913" max="6913" width="28.109375" style="8" customWidth="1"/>
    <col min="6914" max="6914" width="13.88671875" style="8" customWidth="1"/>
    <col min="6915" max="6915" width="14.6640625" style="8" customWidth="1"/>
    <col min="6916" max="6916" width="15.6640625" style="8" customWidth="1"/>
    <col min="6917" max="6917" width="14.6640625" style="8" customWidth="1"/>
    <col min="6918" max="6918" width="16.6640625" style="8" customWidth="1"/>
    <col min="6919" max="6919" width="14.6640625" style="8" customWidth="1"/>
    <col min="6920" max="6920" width="11.6640625" style="8" customWidth="1"/>
    <col min="6921" max="6921" width="12.88671875" style="8" customWidth="1"/>
    <col min="6922" max="6923" width="13.5546875" style="8" customWidth="1"/>
    <col min="6924" max="6924" width="13.44140625" style="8" customWidth="1"/>
    <col min="6925" max="7167" width="8.88671875" style="8"/>
    <col min="7168" max="7168" width="6.109375" style="8" customWidth="1"/>
    <col min="7169" max="7169" width="28.109375" style="8" customWidth="1"/>
    <col min="7170" max="7170" width="13.88671875" style="8" customWidth="1"/>
    <col min="7171" max="7171" width="14.6640625" style="8" customWidth="1"/>
    <col min="7172" max="7172" width="15.6640625" style="8" customWidth="1"/>
    <col min="7173" max="7173" width="14.6640625" style="8" customWidth="1"/>
    <col min="7174" max="7174" width="16.6640625" style="8" customWidth="1"/>
    <col min="7175" max="7175" width="14.6640625" style="8" customWidth="1"/>
    <col min="7176" max="7176" width="11.6640625" style="8" customWidth="1"/>
    <col min="7177" max="7177" width="12.88671875" style="8" customWidth="1"/>
    <col min="7178" max="7179" width="13.5546875" style="8" customWidth="1"/>
    <col min="7180" max="7180" width="13.44140625" style="8" customWidth="1"/>
    <col min="7181" max="7423" width="8.88671875" style="8"/>
    <col min="7424" max="7424" width="6.109375" style="8" customWidth="1"/>
    <col min="7425" max="7425" width="28.109375" style="8" customWidth="1"/>
    <col min="7426" max="7426" width="13.88671875" style="8" customWidth="1"/>
    <col min="7427" max="7427" width="14.6640625" style="8" customWidth="1"/>
    <col min="7428" max="7428" width="15.6640625" style="8" customWidth="1"/>
    <col min="7429" max="7429" width="14.6640625" style="8" customWidth="1"/>
    <col min="7430" max="7430" width="16.6640625" style="8" customWidth="1"/>
    <col min="7431" max="7431" width="14.6640625" style="8" customWidth="1"/>
    <col min="7432" max="7432" width="11.6640625" style="8" customWidth="1"/>
    <col min="7433" max="7433" width="12.88671875" style="8" customWidth="1"/>
    <col min="7434" max="7435" width="13.5546875" style="8" customWidth="1"/>
    <col min="7436" max="7436" width="13.44140625" style="8" customWidth="1"/>
    <col min="7437" max="7679" width="8.88671875" style="8"/>
    <col min="7680" max="7680" width="6.109375" style="8" customWidth="1"/>
    <col min="7681" max="7681" width="28.109375" style="8" customWidth="1"/>
    <col min="7682" max="7682" width="13.88671875" style="8" customWidth="1"/>
    <col min="7683" max="7683" width="14.6640625" style="8" customWidth="1"/>
    <col min="7684" max="7684" width="15.6640625" style="8" customWidth="1"/>
    <col min="7685" max="7685" width="14.6640625" style="8" customWidth="1"/>
    <col min="7686" max="7686" width="16.6640625" style="8" customWidth="1"/>
    <col min="7687" max="7687" width="14.6640625" style="8" customWidth="1"/>
    <col min="7688" max="7688" width="11.6640625" style="8" customWidth="1"/>
    <col min="7689" max="7689" width="12.88671875" style="8" customWidth="1"/>
    <col min="7690" max="7691" width="13.5546875" style="8" customWidth="1"/>
    <col min="7692" max="7692" width="13.44140625" style="8" customWidth="1"/>
    <col min="7693" max="7935" width="8.88671875" style="8"/>
    <col min="7936" max="7936" width="6.109375" style="8" customWidth="1"/>
    <col min="7937" max="7937" width="28.109375" style="8" customWidth="1"/>
    <col min="7938" max="7938" width="13.88671875" style="8" customWidth="1"/>
    <col min="7939" max="7939" width="14.6640625" style="8" customWidth="1"/>
    <col min="7940" max="7940" width="15.6640625" style="8" customWidth="1"/>
    <col min="7941" max="7941" width="14.6640625" style="8" customWidth="1"/>
    <col min="7942" max="7942" width="16.6640625" style="8" customWidth="1"/>
    <col min="7943" max="7943" width="14.6640625" style="8" customWidth="1"/>
    <col min="7944" max="7944" width="11.6640625" style="8" customWidth="1"/>
    <col min="7945" max="7945" width="12.88671875" style="8" customWidth="1"/>
    <col min="7946" max="7947" width="13.5546875" style="8" customWidth="1"/>
    <col min="7948" max="7948" width="13.44140625" style="8" customWidth="1"/>
    <col min="7949" max="8191" width="8.88671875" style="8"/>
    <col min="8192" max="8192" width="6.109375" style="8" customWidth="1"/>
    <col min="8193" max="8193" width="28.109375" style="8" customWidth="1"/>
    <col min="8194" max="8194" width="13.88671875" style="8" customWidth="1"/>
    <col min="8195" max="8195" width="14.6640625" style="8" customWidth="1"/>
    <col min="8196" max="8196" width="15.6640625" style="8" customWidth="1"/>
    <col min="8197" max="8197" width="14.6640625" style="8" customWidth="1"/>
    <col min="8198" max="8198" width="16.6640625" style="8" customWidth="1"/>
    <col min="8199" max="8199" width="14.6640625" style="8" customWidth="1"/>
    <col min="8200" max="8200" width="11.6640625" style="8" customWidth="1"/>
    <col min="8201" max="8201" width="12.88671875" style="8" customWidth="1"/>
    <col min="8202" max="8203" width="13.5546875" style="8" customWidth="1"/>
    <col min="8204" max="8204" width="13.44140625" style="8" customWidth="1"/>
    <col min="8205" max="8447" width="8.88671875" style="8"/>
    <col min="8448" max="8448" width="6.109375" style="8" customWidth="1"/>
    <col min="8449" max="8449" width="28.109375" style="8" customWidth="1"/>
    <col min="8450" max="8450" width="13.88671875" style="8" customWidth="1"/>
    <col min="8451" max="8451" width="14.6640625" style="8" customWidth="1"/>
    <col min="8452" max="8452" width="15.6640625" style="8" customWidth="1"/>
    <col min="8453" max="8453" width="14.6640625" style="8" customWidth="1"/>
    <col min="8454" max="8454" width="16.6640625" style="8" customWidth="1"/>
    <col min="8455" max="8455" width="14.6640625" style="8" customWidth="1"/>
    <col min="8456" max="8456" width="11.6640625" style="8" customWidth="1"/>
    <col min="8457" max="8457" width="12.88671875" style="8" customWidth="1"/>
    <col min="8458" max="8459" width="13.5546875" style="8" customWidth="1"/>
    <col min="8460" max="8460" width="13.44140625" style="8" customWidth="1"/>
    <col min="8461" max="8703" width="8.88671875" style="8"/>
    <col min="8704" max="8704" width="6.109375" style="8" customWidth="1"/>
    <col min="8705" max="8705" width="28.109375" style="8" customWidth="1"/>
    <col min="8706" max="8706" width="13.88671875" style="8" customWidth="1"/>
    <col min="8707" max="8707" width="14.6640625" style="8" customWidth="1"/>
    <col min="8708" max="8708" width="15.6640625" style="8" customWidth="1"/>
    <col min="8709" max="8709" width="14.6640625" style="8" customWidth="1"/>
    <col min="8710" max="8710" width="16.6640625" style="8" customWidth="1"/>
    <col min="8711" max="8711" width="14.6640625" style="8" customWidth="1"/>
    <col min="8712" max="8712" width="11.6640625" style="8" customWidth="1"/>
    <col min="8713" max="8713" width="12.88671875" style="8" customWidth="1"/>
    <col min="8714" max="8715" width="13.5546875" style="8" customWidth="1"/>
    <col min="8716" max="8716" width="13.44140625" style="8" customWidth="1"/>
    <col min="8717" max="8959" width="8.88671875" style="8"/>
    <col min="8960" max="8960" width="6.109375" style="8" customWidth="1"/>
    <col min="8961" max="8961" width="28.109375" style="8" customWidth="1"/>
    <col min="8962" max="8962" width="13.88671875" style="8" customWidth="1"/>
    <col min="8963" max="8963" width="14.6640625" style="8" customWidth="1"/>
    <col min="8964" max="8964" width="15.6640625" style="8" customWidth="1"/>
    <col min="8965" max="8965" width="14.6640625" style="8" customWidth="1"/>
    <col min="8966" max="8966" width="16.6640625" style="8" customWidth="1"/>
    <col min="8967" max="8967" width="14.6640625" style="8" customWidth="1"/>
    <col min="8968" max="8968" width="11.6640625" style="8" customWidth="1"/>
    <col min="8969" max="8969" width="12.88671875" style="8" customWidth="1"/>
    <col min="8970" max="8971" width="13.5546875" style="8" customWidth="1"/>
    <col min="8972" max="8972" width="13.44140625" style="8" customWidth="1"/>
    <col min="8973" max="9215" width="8.88671875" style="8"/>
    <col min="9216" max="9216" width="6.109375" style="8" customWidth="1"/>
    <col min="9217" max="9217" width="28.109375" style="8" customWidth="1"/>
    <col min="9218" max="9218" width="13.88671875" style="8" customWidth="1"/>
    <col min="9219" max="9219" width="14.6640625" style="8" customWidth="1"/>
    <col min="9220" max="9220" width="15.6640625" style="8" customWidth="1"/>
    <col min="9221" max="9221" width="14.6640625" style="8" customWidth="1"/>
    <col min="9222" max="9222" width="16.6640625" style="8" customWidth="1"/>
    <col min="9223" max="9223" width="14.6640625" style="8" customWidth="1"/>
    <col min="9224" max="9224" width="11.6640625" style="8" customWidth="1"/>
    <col min="9225" max="9225" width="12.88671875" style="8" customWidth="1"/>
    <col min="9226" max="9227" width="13.5546875" style="8" customWidth="1"/>
    <col min="9228" max="9228" width="13.44140625" style="8" customWidth="1"/>
    <col min="9229" max="9471" width="8.88671875" style="8"/>
    <col min="9472" max="9472" width="6.109375" style="8" customWidth="1"/>
    <col min="9473" max="9473" width="28.109375" style="8" customWidth="1"/>
    <col min="9474" max="9474" width="13.88671875" style="8" customWidth="1"/>
    <col min="9475" max="9475" width="14.6640625" style="8" customWidth="1"/>
    <col min="9476" max="9476" width="15.6640625" style="8" customWidth="1"/>
    <col min="9477" max="9477" width="14.6640625" style="8" customWidth="1"/>
    <col min="9478" max="9478" width="16.6640625" style="8" customWidth="1"/>
    <col min="9479" max="9479" width="14.6640625" style="8" customWidth="1"/>
    <col min="9480" max="9480" width="11.6640625" style="8" customWidth="1"/>
    <col min="9481" max="9481" width="12.88671875" style="8" customWidth="1"/>
    <col min="9482" max="9483" width="13.5546875" style="8" customWidth="1"/>
    <col min="9484" max="9484" width="13.44140625" style="8" customWidth="1"/>
    <col min="9485" max="9727" width="8.88671875" style="8"/>
    <col min="9728" max="9728" width="6.109375" style="8" customWidth="1"/>
    <col min="9729" max="9729" width="28.109375" style="8" customWidth="1"/>
    <col min="9730" max="9730" width="13.88671875" style="8" customWidth="1"/>
    <col min="9731" max="9731" width="14.6640625" style="8" customWidth="1"/>
    <col min="9732" max="9732" width="15.6640625" style="8" customWidth="1"/>
    <col min="9733" max="9733" width="14.6640625" style="8" customWidth="1"/>
    <col min="9734" max="9734" width="16.6640625" style="8" customWidth="1"/>
    <col min="9735" max="9735" width="14.6640625" style="8" customWidth="1"/>
    <col min="9736" max="9736" width="11.6640625" style="8" customWidth="1"/>
    <col min="9737" max="9737" width="12.88671875" style="8" customWidth="1"/>
    <col min="9738" max="9739" width="13.5546875" style="8" customWidth="1"/>
    <col min="9740" max="9740" width="13.44140625" style="8" customWidth="1"/>
    <col min="9741" max="9983" width="8.88671875" style="8"/>
    <col min="9984" max="9984" width="6.109375" style="8" customWidth="1"/>
    <col min="9985" max="9985" width="28.109375" style="8" customWidth="1"/>
    <col min="9986" max="9986" width="13.88671875" style="8" customWidth="1"/>
    <col min="9987" max="9987" width="14.6640625" style="8" customWidth="1"/>
    <col min="9988" max="9988" width="15.6640625" style="8" customWidth="1"/>
    <col min="9989" max="9989" width="14.6640625" style="8" customWidth="1"/>
    <col min="9990" max="9990" width="16.6640625" style="8" customWidth="1"/>
    <col min="9991" max="9991" width="14.6640625" style="8" customWidth="1"/>
    <col min="9992" max="9992" width="11.6640625" style="8" customWidth="1"/>
    <col min="9993" max="9993" width="12.88671875" style="8" customWidth="1"/>
    <col min="9994" max="9995" width="13.5546875" style="8" customWidth="1"/>
    <col min="9996" max="9996" width="13.44140625" style="8" customWidth="1"/>
    <col min="9997" max="10239" width="8.88671875" style="8"/>
    <col min="10240" max="10240" width="6.109375" style="8" customWidth="1"/>
    <col min="10241" max="10241" width="28.109375" style="8" customWidth="1"/>
    <col min="10242" max="10242" width="13.88671875" style="8" customWidth="1"/>
    <col min="10243" max="10243" width="14.6640625" style="8" customWidth="1"/>
    <col min="10244" max="10244" width="15.6640625" style="8" customWidth="1"/>
    <col min="10245" max="10245" width="14.6640625" style="8" customWidth="1"/>
    <col min="10246" max="10246" width="16.6640625" style="8" customWidth="1"/>
    <col min="10247" max="10247" width="14.6640625" style="8" customWidth="1"/>
    <col min="10248" max="10248" width="11.6640625" style="8" customWidth="1"/>
    <col min="10249" max="10249" width="12.88671875" style="8" customWidth="1"/>
    <col min="10250" max="10251" width="13.5546875" style="8" customWidth="1"/>
    <col min="10252" max="10252" width="13.44140625" style="8" customWidth="1"/>
    <col min="10253" max="10495" width="8.88671875" style="8"/>
    <col min="10496" max="10496" width="6.109375" style="8" customWidth="1"/>
    <col min="10497" max="10497" width="28.109375" style="8" customWidth="1"/>
    <col min="10498" max="10498" width="13.88671875" style="8" customWidth="1"/>
    <col min="10499" max="10499" width="14.6640625" style="8" customWidth="1"/>
    <col min="10500" max="10500" width="15.6640625" style="8" customWidth="1"/>
    <col min="10501" max="10501" width="14.6640625" style="8" customWidth="1"/>
    <col min="10502" max="10502" width="16.6640625" style="8" customWidth="1"/>
    <col min="10503" max="10503" width="14.6640625" style="8" customWidth="1"/>
    <col min="10504" max="10504" width="11.6640625" style="8" customWidth="1"/>
    <col min="10505" max="10505" width="12.88671875" style="8" customWidth="1"/>
    <col min="10506" max="10507" width="13.5546875" style="8" customWidth="1"/>
    <col min="10508" max="10508" width="13.44140625" style="8" customWidth="1"/>
    <col min="10509" max="10751" width="8.88671875" style="8"/>
    <col min="10752" max="10752" width="6.109375" style="8" customWidth="1"/>
    <col min="10753" max="10753" width="28.109375" style="8" customWidth="1"/>
    <col min="10754" max="10754" width="13.88671875" style="8" customWidth="1"/>
    <col min="10755" max="10755" width="14.6640625" style="8" customWidth="1"/>
    <col min="10756" max="10756" width="15.6640625" style="8" customWidth="1"/>
    <col min="10757" max="10757" width="14.6640625" style="8" customWidth="1"/>
    <col min="10758" max="10758" width="16.6640625" style="8" customWidth="1"/>
    <col min="10759" max="10759" width="14.6640625" style="8" customWidth="1"/>
    <col min="10760" max="10760" width="11.6640625" style="8" customWidth="1"/>
    <col min="10761" max="10761" width="12.88671875" style="8" customWidth="1"/>
    <col min="10762" max="10763" width="13.5546875" style="8" customWidth="1"/>
    <col min="10764" max="10764" width="13.44140625" style="8" customWidth="1"/>
    <col min="10765" max="11007" width="8.88671875" style="8"/>
    <col min="11008" max="11008" width="6.109375" style="8" customWidth="1"/>
    <col min="11009" max="11009" width="28.109375" style="8" customWidth="1"/>
    <col min="11010" max="11010" width="13.88671875" style="8" customWidth="1"/>
    <col min="11011" max="11011" width="14.6640625" style="8" customWidth="1"/>
    <col min="11012" max="11012" width="15.6640625" style="8" customWidth="1"/>
    <col min="11013" max="11013" width="14.6640625" style="8" customWidth="1"/>
    <col min="11014" max="11014" width="16.6640625" style="8" customWidth="1"/>
    <col min="11015" max="11015" width="14.6640625" style="8" customWidth="1"/>
    <col min="11016" max="11016" width="11.6640625" style="8" customWidth="1"/>
    <col min="11017" max="11017" width="12.88671875" style="8" customWidth="1"/>
    <col min="11018" max="11019" width="13.5546875" style="8" customWidth="1"/>
    <col min="11020" max="11020" width="13.44140625" style="8" customWidth="1"/>
    <col min="11021" max="11263" width="8.88671875" style="8"/>
    <col min="11264" max="11264" width="6.109375" style="8" customWidth="1"/>
    <col min="11265" max="11265" width="28.109375" style="8" customWidth="1"/>
    <col min="11266" max="11266" width="13.88671875" style="8" customWidth="1"/>
    <col min="11267" max="11267" width="14.6640625" style="8" customWidth="1"/>
    <col min="11268" max="11268" width="15.6640625" style="8" customWidth="1"/>
    <col min="11269" max="11269" width="14.6640625" style="8" customWidth="1"/>
    <col min="11270" max="11270" width="16.6640625" style="8" customWidth="1"/>
    <col min="11271" max="11271" width="14.6640625" style="8" customWidth="1"/>
    <col min="11272" max="11272" width="11.6640625" style="8" customWidth="1"/>
    <col min="11273" max="11273" width="12.88671875" style="8" customWidth="1"/>
    <col min="11274" max="11275" width="13.5546875" style="8" customWidth="1"/>
    <col min="11276" max="11276" width="13.44140625" style="8" customWidth="1"/>
    <col min="11277" max="11519" width="8.88671875" style="8"/>
    <col min="11520" max="11520" width="6.109375" style="8" customWidth="1"/>
    <col min="11521" max="11521" width="28.109375" style="8" customWidth="1"/>
    <col min="11522" max="11522" width="13.88671875" style="8" customWidth="1"/>
    <col min="11523" max="11523" width="14.6640625" style="8" customWidth="1"/>
    <col min="11524" max="11524" width="15.6640625" style="8" customWidth="1"/>
    <col min="11525" max="11525" width="14.6640625" style="8" customWidth="1"/>
    <col min="11526" max="11526" width="16.6640625" style="8" customWidth="1"/>
    <col min="11527" max="11527" width="14.6640625" style="8" customWidth="1"/>
    <col min="11528" max="11528" width="11.6640625" style="8" customWidth="1"/>
    <col min="11529" max="11529" width="12.88671875" style="8" customWidth="1"/>
    <col min="11530" max="11531" width="13.5546875" style="8" customWidth="1"/>
    <col min="11532" max="11532" width="13.44140625" style="8" customWidth="1"/>
    <col min="11533" max="11775" width="8.88671875" style="8"/>
    <col min="11776" max="11776" width="6.109375" style="8" customWidth="1"/>
    <col min="11777" max="11777" width="28.109375" style="8" customWidth="1"/>
    <col min="11778" max="11778" width="13.88671875" style="8" customWidth="1"/>
    <col min="11779" max="11779" width="14.6640625" style="8" customWidth="1"/>
    <col min="11780" max="11780" width="15.6640625" style="8" customWidth="1"/>
    <col min="11781" max="11781" width="14.6640625" style="8" customWidth="1"/>
    <col min="11782" max="11782" width="16.6640625" style="8" customWidth="1"/>
    <col min="11783" max="11783" width="14.6640625" style="8" customWidth="1"/>
    <col min="11784" max="11784" width="11.6640625" style="8" customWidth="1"/>
    <col min="11785" max="11785" width="12.88671875" style="8" customWidth="1"/>
    <col min="11786" max="11787" width="13.5546875" style="8" customWidth="1"/>
    <col min="11788" max="11788" width="13.44140625" style="8" customWidth="1"/>
    <col min="11789" max="12031" width="8.88671875" style="8"/>
    <col min="12032" max="12032" width="6.109375" style="8" customWidth="1"/>
    <col min="12033" max="12033" width="28.109375" style="8" customWidth="1"/>
    <col min="12034" max="12034" width="13.88671875" style="8" customWidth="1"/>
    <col min="12035" max="12035" width="14.6640625" style="8" customWidth="1"/>
    <col min="12036" max="12036" width="15.6640625" style="8" customWidth="1"/>
    <col min="12037" max="12037" width="14.6640625" style="8" customWidth="1"/>
    <col min="12038" max="12038" width="16.6640625" style="8" customWidth="1"/>
    <col min="12039" max="12039" width="14.6640625" style="8" customWidth="1"/>
    <col min="12040" max="12040" width="11.6640625" style="8" customWidth="1"/>
    <col min="12041" max="12041" width="12.88671875" style="8" customWidth="1"/>
    <col min="12042" max="12043" width="13.5546875" style="8" customWidth="1"/>
    <col min="12044" max="12044" width="13.44140625" style="8" customWidth="1"/>
    <col min="12045" max="12287" width="8.88671875" style="8"/>
    <col min="12288" max="12288" width="6.109375" style="8" customWidth="1"/>
    <col min="12289" max="12289" width="28.109375" style="8" customWidth="1"/>
    <col min="12290" max="12290" width="13.88671875" style="8" customWidth="1"/>
    <col min="12291" max="12291" width="14.6640625" style="8" customWidth="1"/>
    <col min="12292" max="12292" width="15.6640625" style="8" customWidth="1"/>
    <col min="12293" max="12293" width="14.6640625" style="8" customWidth="1"/>
    <col min="12294" max="12294" width="16.6640625" style="8" customWidth="1"/>
    <col min="12295" max="12295" width="14.6640625" style="8" customWidth="1"/>
    <col min="12296" max="12296" width="11.6640625" style="8" customWidth="1"/>
    <col min="12297" max="12297" width="12.88671875" style="8" customWidth="1"/>
    <col min="12298" max="12299" width="13.5546875" style="8" customWidth="1"/>
    <col min="12300" max="12300" width="13.44140625" style="8" customWidth="1"/>
    <col min="12301" max="12543" width="8.88671875" style="8"/>
    <col min="12544" max="12544" width="6.109375" style="8" customWidth="1"/>
    <col min="12545" max="12545" width="28.109375" style="8" customWidth="1"/>
    <col min="12546" max="12546" width="13.88671875" style="8" customWidth="1"/>
    <col min="12547" max="12547" width="14.6640625" style="8" customWidth="1"/>
    <col min="12548" max="12548" width="15.6640625" style="8" customWidth="1"/>
    <col min="12549" max="12549" width="14.6640625" style="8" customWidth="1"/>
    <col min="12550" max="12550" width="16.6640625" style="8" customWidth="1"/>
    <col min="12551" max="12551" width="14.6640625" style="8" customWidth="1"/>
    <col min="12552" max="12552" width="11.6640625" style="8" customWidth="1"/>
    <col min="12553" max="12553" width="12.88671875" style="8" customWidth="1"/>
    <col min="12554" max="12555" width="13.5546875" style="8" customWidth="1"/>
    <col min="12556" max="12556" width="13.44140625" style="8" customWidth="1"/>
    <col min="12557" max="12799" width="8.88671875" style="8"/>
    <col min="12800" max="12800" width="6.109375" style="8" customWidth="1"/>
    <col min="12801" max="12801" width="28.109375" style="8" customWidth="1"/>
    <col min="12802" max="12802" width="13.88671875" style="8" customWidth="1"/>
    <col min="12803" max="12803" width="14.6640625" style="8" customWidth="1"/>
    <col min="12804" max="12804" width="15.6640625" style="8" customWidth="1"/>
    <col min="12805" max="12805" width="14.6640625" style="8" customWidth="1"/>
    <col min="12806" max="12806" width="16.6640625" style="8" customWidth="1"/>
    <col min="12807" max="12807" width="14.6640625" style="8" customWidth="1"/>
    <col min="12808" max="12808" width="11.6640625" style="8" customWidth="1"/>
    <col min="12809" max="12809" width="12.88671875" style="8" customWidth="1"/>
    <col min="12810" max="12811" width="13.5546875" style="8" customWidth="1"/>
    <col min="12812" max="12812" width="13.44140625" style="8" customWidth="1"/>
    <col min="12813" max="13055" width="8.88671875" style="8"/>
    <col min="13056" max="13056" width="6.109375" style="8" customWidth="1"/>
    <col min="13057" max="13057" width="28.109375" style="8" customWidth="1"/>
    <col min="13058" max="13058" width="13.88671875" style="8" customWidth="1"/>
    <col min="13059" max="13059" width="14.6640625" style="8" customWidth="1"/>
    <col min="13060" max="13060" width="15.6640625" style="8" customWidth="1"/>
    <col min="13061" max="13061" width="14.6640625" style="8" customWidth="1"/>
    <col min="13062" max="13062" width="16.6640625" style="8" customWidth="1"/>
    <col min="13063" max="13063" width="14.6640625" style="8" customWidth="1"/>
    <col min="13064" max="13064" width="11.6640625" style="8" customWidth="1"/>
    <col min="13065" max="13065" width="12.88671875" style="8" customWidth="1"/>
    <col min="13066" max="13067" width="13.5546875" style="8" customWidth="1"/>
    <col min="13068" max="13068" width="13.44140625" style="8" customWidth="1"/>
    <col min="13069" max="13311" width="8.88671875" style="8"/>
    <col min="13312" max="13312" width="6.109375" style="8" customWidth="1"/>
    <col min="13313" max="13313" width="28.109375" style="8" customWidth="1"/>
    <col min="13314" max="13314" width="13.88671875" style="8" customWidth="1"/>
    <col min="13315" max="13315" width="14.6640625" style="8" customWidth="1"/>
    <col min="13316" max="13316" width="15.6640625" style="8" customWidth="1"/>
    <col min="13317" max="13317" width="14.6640625" style="8" customWidth="1"/>
    <col min="13318" max="13318" width="16.6640625" style="8" customWidth="1"/>
    <col min="13319" max="13319" width="14.6640625" style="8" customWidth="1"/>
    <col min="13320" max="13320" width="11.6640625" style="8" customWidth="1"/>
    <col min="13321" max="13321" width="12.88671875" style="8" customWidth="1"/>
    <col min="13322" max="13323" width="13.5546875" style="8" customWidth="1"/>
    <col min="13324" max="13324" width="13.44140625" style="8" customWidth="1"/>
    <col min="13325" max="13567" width="8.88671875" style="8"/>
    <col min="13568" max="13568" width="6.109375" style="8" customWidth="1"/>
    <col min="13569" max="13569" width="28.109375" style="8" customWidth="1"/>
    <col min="13570" max="13570" width="13.88671875" style="8" customWidth="1"/>
    <col min="13571" max="13571" width="14.6640625" style="8" customWidth="1"/>
    <col min="13572" max="13572" width="15.6640625" style="8" customWidth="1"/>
    <col min="13573" max="13573" width="14.6640625" style="8" customWidth="1"/>
    <col min="13574" max="13574" width="16.6640625" style="8" customWidth="1"/>
    <col min="13575" max="13575" width="14.6640625" style="8" customWidth="1"/>
    <col min="13576" max="13576" width="11.6640625" style="8" customWidth="1"/>
    <col min="13577" max="13577" width="12.88671875" style="8" customWidth="1"/>
    <col min="13578" max="13579" width="13.5546875" style="8" customWidth="1"/>
    <col min="13580" max="13580" width="13.44140625" style="8" customWidth="1"/>
    <col min="13581" max="13823" width="8.88671875" style="8"/>
    <col min="13824" max="13824" width="6.109375" style="8" customWidth="1"/>
    <col min="13825" max="13825" width="28.109375" style="8" customWidth="1"/>
    <col min="13826" max="13826" width="13.88671875" style="8" customWidth="1"/>
    <col min="13827" max="13827" width="14.6640625" style="8" customWidth="1"/>
    <col min="13828" max="13828" width="15.6640625" style="8" customWidth="1"/>
    <col min="13829" max="13829" width="14.6640625" style="8" customWidth="1"/>
    <col min="13830" max="13830" width="16.6640625" style="8" customWidth="1"/>
    <col min="13831" max="13831" width="14.6640625" style="8" customWidth="1"/>
    <col min="13832" max="13832" width="11.6640625" style="8" customWidth="1"/>
    <col min="13833" max="13833" width="12.88671875" style="8" customWidth="1"/>
    <col min="13834" max="13835" width="13.5546875" style="8" customWidth="1"/>
    <col min="13836" max="13836" width="13.44140625" style="8" customWidth="1"/>
    <col min="13837" max="14079" width="8.88671875" style="8"/>
    <col min="14080" max="14080" width="6.109375" style="8" customWidth="1"/>
    <col min="14081" max="14081" width="28.109375" style="8" customWidth="1"/>
    <col min="14082" max="14082" width="13.88671875" style="8" customWidth="1"/>
    <col min="14083" max="14083" width="14.6640625" style="8" customWidth="1"/>
    <col min="14084" max="14084" width="15.6640625" style="8" customWidth="1"/>
    <col min="14085" max="14085" width="14.6640625" style="8" customWidth="1"/>
    <col min="14086" max="14086" width="16.6640625" style="8" customWidth="1"/>
    <col min="14087" max="14087" width="14.6640625" style="8" customWidth="1"/>
    <col min="14088" max="14088" width="11.6640625" style="8" customWidth="1"/>
    <col min="14089" max="14089" width="12.88671875" style="8" customWidth="1"/>
    <col min="14090" max="14091" width="13.5546875" style="8" customWidth="1"/>
    <col min="14092" max="14092" width="13.44140625" style="8" customWidth="1"/>
    <col min="14093" max="14335" width="8.88671875" style="8"/>
    <col min="14336" max="14336" width="6.109375" style="8" customWidth="1"/>
    <col min="14337" max="14337" width="28.109375" style="8" customWidth="1"/>
    <col min="14338" max="14338" width="13.88671875" style="8" customWidth="1"/>
    <col min="14339" max="14339" width="14.6640625" style="8" customWidth="1"/>
    <col min="14340" max="14340" width="15.6640625" style="8" customWidth="1"/>
    <col min="14341" max="14341" width="14.6640625" style="8" customWidth="1"/>
    <col min="14342" max="14342" width="16.6640625" style="8" customWidth="1"/>
    <col min="14343" max="14343" width="14.6640625" style="8" customWidth="1"/>
    <col min="14344" max="14344" width="11.6640625" style="8" customWidth="1"/>
    <col min="14345" max="14345" width="12.88671875" style="8" customWidth="1"/>
    <col min="14346" max="14347" width="13.5546875" style="8" customWidth="1"/>
    <col min="14348" max="14348" width="13.44140625" style="8" customWidth="1"/>
    <col min="14349" max="14591" width="8.88671875" style="8"/>
    <col min="14592" max="14592" width="6.109375" style="8" customWidth="1"/>
    <col min="14593" max="14593" width="28.109375" style="8" customWidth="1"/>
    <col min="14594" max="14594" width="13.88671875" style="8" customWidth="1"/>
    <col min="14595" max="14595" width="14.6640625" style="8" customWidth="1"/>
    <col min="14596" max="14596" width="15.6640625" style="8" customWidth="1"/>
    <col min="14597" max="14597" width="14.6640625" style="8" customWidth="1"/>
    <col min="14598" max="14598" width="16.6640625" style="8" customWidth="1"/>
    <col min="14599" max="14599" width="14.6640625" style="8" customWidth="1"/>
    <col min="14600" max="14600" width="11.6640625" style="8" customWidth="1"/>
    <col min="14601" max="14601" width="12.88671875" style="8" customWidth="1"/>
    <col min="14602" max="14603" width="13.5546875" style="8" customWidth="1"/>
    <col min="14604" max="14604" width="13.44140625" style="8" customWidth="1"/>
    <col min="14605" max="14847" width="8.88671875" style="8"/>
    <col min="14848" max="14848" width="6.109375" style="8" customWidth="1"/>
    <col min="14849" max="14849" width="28.109375" style="8" customWidth="1"/>
    <col min="14850" max="14850" width="13.88671875" style="8" customWidth="1"/>
    <col min="14851" max="14851" width="14.6640625" style="8" customWidth="1"/>
    <col min="14852" max="14852" width="15.6640625" style="8" customWidth="1"/>
    <col min="14853" max="14853" width="14.6640625" style="8" customWidth="1"/>
    <col min="14854" max="14854" width="16.6640625" style="8" customWidth="1"/>
    <col min="14855" max="14855" width="14.6640625" style="8" customWidth="1"/>
    <col min="14856" max="14856" width="11.6640625" style="8" customWidth="1"/>
    <col min="14857" max="14857" width="12.88671875" style="8" customWidth="1"/>
    <col min="14858" max="14859" width="13.5546875" style="8" customWidth="1"/>
    <col min="14860" max="14860" width="13.44140625" style="8" customWidth="1"/>
    <col min="14861" max="15103" width="8.88671875" style="8"/>
    <col min="15104" max="15104" width="6.109375" style="8" customWidth="1"/>
    <col min="15105" max="15105" width="28.109375" style="8" customWidth="1"/>
    <col min="15106" max="15106" width="13.88671875" style="8" customWidth="1"/>
    <col min="15107" max="15107" width="14.6640625" style="8" customWidth="1"/>
    <col min="15108" max="15108" width="15.6640625" style="8" customWidth="1"/>
    <col min="15109" max="15109" width="14.6640625" style="8" customWidth="1"/>
    <col min="15110" max="15110" width="16.6640625" style="8" customWidth="1"/>
    <col min="15111" max="15111" width="14.6640625" style="8" customWidth="1"/>
    <col min="15112" max="15112" width="11.6640625" style="8" customWidth="1"/>
    <col min="15113" max="15113" width="12.88671875" style="8" customWidth="1"/>
    <col min="15114" max="15115" width="13.5546875" style="8" customWidth="1"/>
    <col min="15116" max="15116" width="13.44140625" style="8" customWidth="1"/>
    <col min="15117" max="15359" width="8.88671875" style="8"/>
    <col min="15360" max="15360" width="6.109375" style="8" customWidth="1"/>
    <col min="15361" max="15361" width="28.109375" style="8" customWidth="1"/>
    <col min="15362" max="15362" width="13.88671875" style="8" customWidth="1"/>
    <col min="15363" max="15363" width="14.6640625" style="8" customWidth="1"/>
    <col min="15364" max="15364" width="15.6640625" style="8" customWidth="1"/>
    <col min="15365" max="15365" width="14.6640625" style="8" customWidth="1"/>
    <col min="15366" max="15366" width="16.6640625" style="8" customWidth="1"/>
    <col min="15367" max="15367" width="14.6640625" style="8" customWidth="1"/>
    <col min="15368" max="15368" width="11.6640625" style="8" customWidth="1"/>
    <col min="15369" max="15369" width="12.88671875" style="8" customWidth="1"/>
    <col min="15370" max="15371" width="13.5546875" style="8" customWidth="1"/>
    <col min="15372" max="15372" width="13.44140625" style="8" customWidth="1"/>
    <col min="15373" max="15615" width="8.88671875" style="8"/>
    <col min="15616" max="15616" width="6.109375" style="8" customWidth="1"/>
    <col min="15617" max="15617" width="28.109375" style="8" customWidth="1"/>
    <col min="15618" max="15618" width="13.88671875" style="8" customWidth="1"/>
    <col min="15619" max="15619" width="14.6640625" style="8" customWidth="1"/>
    <col min="15620" max="15620" width="15.6640625" style="8" customWidth="1"/>
    <col min="15621" max="15621" width="14.6640625" style="8" customWidth="1"/>
    <col min="15622" max="15622" width="16.6640625" style="8" customWidth="1"/>
    <col min="15623" max="15623" width="14.6640625" style="8" customWidth="1"/>
    <col min="15624" max="15624" width="11.6640625" style="8" customWidth="1"/>
    <col min="15625" max="15625" width="12.88671875" style="8" customWidth="1"/>
    <col min="15626" max="15627" width="13.5546875" style="8" customWidth="1"/>
    <col min="15628" max="15628" width="13.44140625" style="8" customWidth="1"/>
    <col min="15629" max="15871" width="8.88671875" style="8"/>
    <col min="15872" max="15872" width="6.109375" style="8" customWidth="1"/>
    <col min="15873" max="15873" width="28.109375" style="8" customWidth="1"/>
    <col min="15874" max="15874" width="13.88671875" style="8" customWidth="1"/>
    <col min="15875" max="15875" width="14.6640625" style="8" customWidth="1"/>
    <col min="15876" max="15876" width="15.6640625" style="8" customWidth="1"/>
    <col min="15877" max="15877" width="14.6640625" style="8" customWidth="1"/>
    <col min="15878" max="15878" width="16.6640625" style="8" customWidth="1"/>
    <col min="15879" max="15879" width="14.6640625" style="8" customWidth="1"/>
    <col min="15880" max="15880" width="11.6640625" style="8" customWidth="1"/>
    <col min="15881" max="15881" width="12.88671875" style="8" customWidth="1"/>
    <col min="15882" max="15883" width="13.5546875" style="8" customWidth="1"/>
    <col min="15884" max="15884" width="13.44140625" style="8" customWidth="1"/>
    <col min="15885" max="16127" width="8.88671875" style="8"/>
    <col min="16128" max="16128" width="6.109375" style="8" customWidth="1"/>
    <col min="16129" max="16129" width="28.109375" style="8" customWidth="1"/>
    <col min="16130" max="16130" width="13.88671875" style="8" customWidth="1"/>
    <col min="16131" max="16131" width="14.6640625" style="8" customWidth="1"/>
    <col min="16132" max="16132" width="15.6640625" style="8" customWidth="1"/>
    <col min="16133" max="16133" width="14.6640625" style="8" customWidth="1"/>
    <col min="16134" max="16134" width="16.6640625" style="8" customWidth="1"/>
    <col min="16135" max="16135" width="14.6640625" style="8" customWidth="1"/>
    <col min="16136" max="16136" width="11.6640625" style="8" customWidth="1"/>
    <col min="16137" max="16137" width="12.88671875" style="8" customWidth="1"/>
    <col min="16138" max="16139" width="13.5546875" style="8" customWidth="1"/>
    <col min="16140" max="16140" width="13.44140625" style="8" customWidth="1"/>
    <col min="16141" max="16384" width="8.88671875" style="8"/>
  </cols>
  <sheetData>
    <row r="1" spans="1:14" ht="18" x14ac:dyDescent="0.35">
      <c r="B1" s="1"/>
    </row>
    <row r="2" spans="1:14" ht="18" x14ac:dyDescent="0.35">
      <c r="B2" s="159" t="s">
        <v>82</v>
      </c>
      <c r="C2" s="42"/>
      <c r="D2" s="159"/>
    </row>
    <row r="3" spans="1:14" ht="14.4" customHeight="1" x14ac:dyDescent="0.35">
      <c r="B3" s="159" t="s">
        <v>832</v>
      </c>
      <c r="C3" s="3"/>
    </row>
    <row r="4" spans="1:14" ht="14.4" customHeight="1" x14ac:dyDescent="0.35">
      <c r="B4" s="159" t="s">
        <v>833</v>
      </c>
      <c r="C4" s="3"/>
    </row>
    <row r="5" spans="1:14" ht="15" thickBot="1" x14ac:dyDescent="0.35">
      <c r="A5" s="63"/>
      <c r="B5" s="47"/>
      <c r="C5" s="47"/>
      <c r="D5" s="46"/>
      <c r="E5" s="46"/>
      <c r="F5" s="46"/>
      <c r="G5" s="46"/>
      <c r="H5" s="46"/>
      <c r="I5" s="46"/>
      <c r="J5" s="46"/>
      <c r="K5" s="48"/>
      <c r="L5" s="48"/>
      <c r="M5" s="46"/>
    </row>
    <row r="6" spans="1:14" s="142" customFormat="1" x14ac:dyDescent="0.3">
      <c r="A6" s="78"/>
      <c r="B6" s="800" t="s">
        <v>1</v>
      </c>
      <c r="C6" s="418" t="s">
        <v>2</v>
      </c>
      <c r="D6" s="366" t="s">
        <v>828</v>
      </c>
      <c r="E6" s="419" t="s">
        <v>3</v>
      </c>
      <c r="F6" s="419" t="s">
        <v>4</v>
      </c>
      <c r="G6" s="419" t="s">
        <v>5</v>
      </c>
      <c r="H6" s="419" t="s">
        <v>6</v>
      </c>
      <c r="I6" s="369" t="s">
        <v>7</v>
      </c>
      <c r="J6" s="369" t="s">
        <v>8</v>
      </c>
      <c r="K6" s="369" t="s">
        <v>9</v>
      </c>
      <c r="L6" s="369" t="s">
        <v>10</v>
      </c>
      <c r="M6" s="370"/>
    </row>
    <row r="7" spans="1:14" ht="82.8" x14ac:dyDescent="0.3">
      <c r="A7" s="79"/>
      <c r="B7" s="801"/>
      <c r="C7" s="143" t="s">
        <v>12</v>
      </c>
      <c r="D7" s="181" t="s">
        <v>831</v>
      </c>
      <c r="E7" s="181" t="s">
        <v>13</v>
      </c>
      <c r="F7" s="181" t="s">
        <v>14</v>
      </c>
      <c r="G7" s="294" t="s">
        <v>850</v>
      </c>
      <c r="H7" s="181" t="s">
        <v>15</v>
      </c>
      <c r="I7" s="51" t="s">
        <v>16</v>
      </c>
      <c r="J7" s="51" t="s">
        <v>17</v>
      </c>
      <c r="K7" s="51" t="s">
        <v>18</v>
      </c>
      <c r="L7" s="51" t="s">
        <v>19</v>
      </c>
      <c r="M7" s="371" t="s">
        <v>20</v>
      </c>
    </row>
    <row r="8" spans="1:14" s="463" customFormat="1" ht="18" customHeight="1" thickBot="1" x14ac:dyDescent="0.35">
      <c r="A8" s="456"/>
      <c r="B8" s="428" t="s">
        <v>918</v>
      </c>
      <c r="C8" s="602">
        <f>SUM(K13:K17)</f>
        <v>2174092</v>
      </c>
      <c r="D8" s="634">
        <f>SUM(E8:L8)</f>
        <v>379155.95999999996</v>
      </c>
      <c r="E8" s="633">
        <v>25600</v>
      </c>
      <c r="F8" s="633">
        <v>98817.53</v>
      </c>
      <c r="G8" s="633">
        <v>63410.69</v>
      </c>
      <c r="H8" s="602"/>
      <c r="I8" s="602">
        <v>10255.6</v>
      </c>
      <c r="J8" s="602">
        <v>2173.3000000000002</v>
      </c>
      <c r="K8" s="602">
        <v>154698.84</v>
      </c>
      <c r="L8" s="602">
        <v>24200</v>
      </c>
      <c r="M8" s="501">
        <v>49</v>
      </c>
      <c r="N8" s="462"/>
    </row>
    <row r="9" spans="1:14" x14ac:dyDescent="0.3">
      <c r="A9" s="63"/>
      <c r="B9" s="63"/>
      <c r="C9" s="63"/>
      <c r="D9" s="63"/>
      <c r="E9" s="63"/>
      <c r="F9" s="163"/>
      <c r="G9" s="163"/>
      <c r="H9" s="163"/>
      <c r="I9" s="163"/>
      <c r="J9" s="163"/>
    </row>
    <row r="10" spans="1:14" x14ac:dyDescent="0.3">
      <c r="A10" s="63"/>
      <c r="B10" s="46"/>
      <c r="C10" s="46"/>
      <c r="D10" s="46"/>
      <c r="E10" s="166"/>
      <c r="F10" s="167"/>
      <c r="G10" s="167"/>
      <c r="H10" s="167"/>
      <c r="I10" s="167"/>
      <c r="J10" s="167"/>
    </row>
    <row r="11" spans="1:14" ht="15" thickBot="1" x14ac:dyDescent="0.35">
      <c r="A11" s="63"/>
      <c r="B11" s="47"/>
      <c r="C11" s="46"/>
      <c r="D11" s="46"/>
      <c r="E11" s="46"/>
      <c r="F11" s="163"/>
      <c r="G11" s="163"/>
      <c r="H11" s="163"/>
      <c r="I11" s="163"/>
      <c r="J11" s="169"/>
    </row>
    <row r="12" spans="1:14" s="142" customFormat="1" ht="57.6" x14ac:dyDescent="0.3">
      <c r="A12" s="5"/>
      <c r="B12" s="413" t="s">
        <v>41</v>
      </c>
      <c r="C12" s="353" t="s">
        <v>23</v>
      </c>
      <c r="D12" s="353" t="s">
        <v>24</v>
      </c>
      <c r="E12" s="354" t="s">
        <v>25</v>
      </c>
      <c r="F12" s="354" t="s">
        <v>42</v>
      </c>
      <c r="G12" s="469" t="s">
        <v>881</v>
      </c>
      <c r="H12" s="391" t="s">
        <v>27</v>
      </c>
      <c r="I12" s="391" t="s">
        <v>28</v>
      </c>
      <c r="J12" s="391" t="s">
        <v>917</v>
      </c>
      <c r="K12" s="392" t="s">
        <v>29</v>
      </c>
    </row>
    <row r="13" spans="1:14" s="152" customFormat="1" x14ac:dyDescent="0.3">
      <c r="A13" s="5"/>
      <c r="B13" s="601" t="s">
        <v>83</v>
      </c>
      <c r="C13" s="81">
        <v>1992</v>
      </c>
      <c r="D13" s="81">
        <v>2005</v>
      </c>
      <c r="E13" s="148" t="s">
        <v>84</v>
      </c>
      <c r="F13" s="171"/>
      <c r="G13" s="149" t="s">
        <v>85</v>
      </c>
      <c r="H13" s="150">
        <v>650</v>
      </c>
      <c r="I13" s="150">
        <v>2</v>
      </c>
      <c r="J13" s="216">
        <v>232282.1</v>
      </c>
      <c r="K13" s="617">
        <f>800000+F13</f>
        <v>800000</v>
      </c>
    </row>
    <row r="14" spans="1:14" s="152" customFormat="1" x14ac:dyDescent="0.3">
      <c r="A14" s="5"/>
      <c r="B14" s="601" t="s">
        <v>86</v>
      </c>
      <c r="C14" s="81">
        <v>1910</v>
      </c>
      <c r="D14" s="81">
        <v>2002</v>
      </c>
      <c r="E14" s="81" t="s">
        <v>87</v>
      </c>
      <c r="F14" s="171"/>
      <c r="G14" s="150" t="s">
        <v>85</v>
      </c>
      <c r="H14" s="150">
        <v>300</v>
      </c>
      <c r="I14" s="150">
        <v>1</v>
      </c>
      <c r="J14" s="216">
        <v>21887.81</v>
      </c>
      <c r="K14" s="617">
        <f>400000+F14</f>
        <v>400000</v>
      </c>
    </row>
    <row r="15" spans="1:14" s="152" customFormat="1" x14ac:dyDescent="0.3">
      <c r="A15" s="5"/>
      <c r="B15" s="601" t="s">
        <v>88</v>
      </c>
      <c r="C15" s="81">
        <v>1940</v>
      </c>
      <c r="D15" s="81">
        <v>0</v>
      </c>
      <c r="E15" s="81">
        <v>0</v>
      </c>
      <c r="F15" s="171"/>
      <c r="G15" s="150" t="s">
        <v>85</v>
      </c>
      <c r="H15" s="150">
        <v>200</v>
      </c>
      <c r="I15" s="150">
        <v>2</v>
      </c>
      <c r="J15" s="216">
        <v>44878.71</v>
      </c>
      <c r="K15" s="617">
        <f>300000+F15</f>
        <v>300000</v>
      </c>
    </row>
    <row r="16" spans="1:14" s="154" customFormat="1" x14ac:dyDescent="0.3">
      <c r="A16" s="5"/>
      <c r="B16" s="601" t="s">
        <v>89</v>
      </c>
      <c r="C16" s="81">
        <v>1970</v>
      </c>
      <c r="D16" s="81">
        <v>2010</v>
      </c>
      <c r="E16" s="81" t="s">
        <v>87</v>
      </c>
      <c r="F16" s="171"/>
      <c r="G16" s="150" t="s">
        <v>85</v>
      </c>
      <c r="H16" s="150">
        <v>200</v>
      </c>
      <c r="I16" s="150">
        <v>2</v>
      </c>
      <c r="J16" s="216">
        <v>46809.23</v>
      </c>
      <c r="K16" s="617">
        <f>350000+F16</f>
        <v>350000</v>
      </c>
    </row>
    <row r="17" spans="1:11" s="154" customFormat="1" ht="15" thickBot="1" x14ac:dyDescent="0.35">
      <c r="A17" s="5"/>
      <c r="B17" s="414" t="s">
        <v>90</v>
      </c>
      <c r="C17" s="453">
        <v>2018</v>
      </c>
      <c r="D17" s="415">
        <v>2020</v>
      </c>
      <c r="E17" s="453" t="s">
        <v>919</v>
      </c>
      <c r="F17" s="533">
        <v>324092</v>
      </c>
      <c r="G17" s="585" t="s">
        <v>91</v>
      </c>
      <c r="H17" s="585">
        <v>370</v>
      </c>
      <c r="I17" s="683">
        <v>2</v>
      </c>
      <c r="J17" s="507">
        <v>122910</v>
      </c>
      <c r="K17" s="618">
        <v>324092</v>
      </c>
    </row>
    <row r="18" spans="1:11" s="154" customFormat="1" x14ac:dyDescent="0.3">
      <c r="A18" s="5"/>
      <c r="B18" s="158"/>
      <c r="C18" s="5"/>
      <c r="D18" s="158"/>
      <c r="E18" s="5"/>
      <c r="F18" s="165"/>
      <c r="G18" s="165"/>
      <c r="H18" s="165"/>
      <c r="I18" s="165"/>
      <c r="J18" s="155"/>
      <c r="K18" s="632"/>
    </row>
    <row r="19" spans="1:11" s="154" customFormat="1" x14ac:dyDescent="0.3">
      <c r="A19" s="5"/>
      <c r="B19" s="61"/>
      <c r="C19" s="5"/>
      <c r="D19" s="158"/>
      <c r="E19" s="5"/>
      <c r="J19" s="344"/>
    </row>
    <row r="20" spans="1:11" s="5" customFormat="1" ht="15" thickBot="1" x14ac:dyDescent="0.35">
      <c r="B20" s="8"/>
      <c r="C20" s="8"/>
      <c r="D20" s="8"/>
      <c r="E20" s="8"/>
      <c r="F20" s="8"/>
      <c r="G20" s="8"/>
      <c r="H20" s="8"/>
    </row>
    <row r="21" spans="1:11" s="5" customFormat="1" ht="17.399999999999999" customHeight="1" x14ac:dyDescent="0.3">
      <c r="B21" s="517"/>
      <c r="C21" s="882" t="s">
        <v>32</v>
      </c>
      <c r="D21" s="818"/>
      <c r="E21" s="818"/>
      <c r="F21" s="883"/>
      <c r="G21" s="825" t="s">
        <v>33</v>
      </c>
      <c r="H21" s="821"/>
      <c r="I21" s="873" t="s">
        <v>906</v>
      </c>
    </row>
    <row r="22" spans="1:11" s="5" customFormat="1" ht="28.8" x14ac:dyDescent="0.3">
      <c r="B22" s="518" t="s">
        <v>34</v>
      </c>
      <c r="C22" s="272" t="s">
        <v>35</v>
      </c>
      <c r="D22" s="273" t="s">
        <v>36</v>
      </c>
      <c r="E22" s="273" t="s">
        <v>37</v>
      </c>
      <c r="F22" s="235" t="s">
        <v>38</v>
      </c>
      <c r="G22" s="611" t="s">
        <v>92</v>
      </c>
      <c r="H22" s="326" t="s">
        <v>39</v>
      </c>
      <c r="I22" s="874"/>
    </row>
    <row r="23" spans="1:11" s="5" customFormat="1" x14ac:dyDescent="0.3">
      <c r="B23" s="603" t="s">
        <v>93</v>
      </c>
      <c r="C23" s="605">
        <v>5000</v>
      </c>
      <c r="D23" s="606">
        <v>4000</v>
      </c>
      <c r="E23" s="606">
        <v>5000</v>
      </c>
      <c r="F23" s="607">
        <v>1300</v>
      </c>
      <c r="G23" s="612">
        <v>2000</v>
      </c>
      <c r="H23" s="613">
        <v>1250</v>
      </c>
      <c r="I23" s="494">
        <v>1500</v>
      </c>
    </row>
    <row r="24" spans="1:11" s="5" customFormat="1" x14ac:dyDescent="0.3">
      <c r="B24" s="603" t="s">
        <v>94</v>
      </c>
      <c r="C24" s="605">
        <v>5000</v>
      </c>
      <c r="D24" s="606">
        <v>4000</v>
      </c>
      <c r="E24" s="606">
        <v>5000</v>
      </c>
      <c r="F24" s="607">
        <v>1300</v>
      </c>
      <c r="G24" s="612">
        <v>2000</v>
      </c>
      <c r="H24" s="613">
        <v>1250</v>
      </c>
      <c r="I24" s="494">
        <v>1500</v>
      </c>
    </row>
    <row r="25" spans="1:11" s="5" customFormat="1" x14ac:dyDescent="0.3">
      <c r="B25" s="603" t="s">
        <v>95</v>
      </c>
      <c r="C25" s="605">
        <v>5000</v>
      </c>
      <c r="D25" s="606">
        <v>4000</v>
      </c>
      <c r="E25" s="606">
        <v>5000</v>
      </c>
      <c r="F25" s="607">
        <v>1300</v>
      </c>
      <c r="G25" s="612">
        <v>2000</v>
      </c>
      <c r="H25" s="613">
        <v>1250</v>
      </c>
      <c r="I25" s="494">
        <v>1500</v>
      </c>
    </row>
    <row r="26" spans="1:11" s="5" customFormat="1" x14ac:dyDescent="0.3">
      <c r="B26" s="603" t="s">
        <v>96</v>
      </c>
      <c r="C26" s="605">
        <v>5000</v>
      </c>
      <c r="D26" s="606">
        <v>4000</v>
      </c>
      <c r="E26" s="606">
        <v>5000</v>
      </c>
      <c r="F26" s="607">
        <v>1300</v>
      </c>
      <c r="G26" s="612">
        <v>2000</v>
      </c>
      <c r="H26" s="613">
        <v>1250</v>
      </c>
      <c r="I26" s="494">
        <v>1500</v>
      </c>
    </row>
    <row r="27" spans="1:11" s="5" customFormat="1" ht="15" thickBot="1" x14ac:dyDescent="0.35">
      <c r="B27" s="604" t="s">
        <v>97</v>
      </c>
      <c r="C27" s="608">
        <v>5000</v>
      </c>
      <c r="D27" s="609">
        <v>4000</v>
      </c>
      <c r="E27" s="609">
        <v>5000</v>
      </c>
      <c r="F27" s="610">
        <v>1300</v>
      </c>
      <c r="G27" s="614">
        <v>2000</v>
      </c>
      <c r="H27" s="615">
        <v>1250</v>
      </c>
      <c r="I27" s="616">
        <v>1500</v>
      </c>
    </row>
    <row r="28" spans="1:11" s="5" customFormat="1" x14ac:dyDescent="0.3">
      <c r="I28" s="8"/>
    </row>
    <row r="29" spans="1:11" s="5" customFormat="1" x14ac:dyDescent="0.3">
      <c r="I29" s="8"/>
    </row>
    <row r="30" spans="1:11" s="5" customFormat="1" x14ac:dyDescent="0.3">
      <c r="I30" s="8"/>
    </row>
    <row r="31" spans="1:11" s="5" customFormat="1" x14ac:dyDescent="0.3">
      <c r="I31" s="8"/>
    </row>
  </sheetData>
  <mergeCells count="4">
    <mergeCell ref="B6:B7"/>
    <mergeCell ref="C21:F21"/>
    <mergeCell ref="G21:H21"/>
    <mergeCell ref="I21:I22"/>
  </mergeCells>
  <pageMargins left="0.25" right="0.25" top="0.37" bottom="0.37" header="0.3" footer="0.3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429"/>
  <sheetViews>
    <sheetView topLeftCell="A232" zoomScale="55" zoomScaleNormal="55" workbookViewId="0">
      <selection activeCell="N256" sqref="N256"/>
    </sheetView>
  </sheetViews>
  <sheetFormatPr defaultColWidth="9.109375" defaultRowHeight="10.199999999999999" x14ac:dyDescent="0.3"/>
  <cols>
    <col min="1" max="1" width="5.5546875" style="709" customWidth="1"/>
    <col min="2" max="2" width="33.6640625" style="708" customWidth="1"/>
    <col min="3" max="3" width="6.88671875" style="709" customWidth="1"/>
    <col min="4" max="5" width="0" style="708" hidden="1" customWidth="1"/>
    <col min="6" max="6" width="13.44140625" style="708" hidden="1" customWidth="1"/>
    <col min="7" max="7" width="0" style="708" hidden="1" customWidth="1"/>
    <col min="8" max="8" width="12.109375" style="708" hidden="1" customWidth="1"/>
    <col min="9" max="11" width="0" style="708" hidden="1" customWidth="1"/>
    <col min="12" max="12" width="14.5546875" style="708" hidden="1" customWidth="1"/>
    <col min="13" max="13" width="7.6640625" style="708" customWidth="1"/>
    <col min="14" max="14" width="12.33203125" style="708" customWidth="1"/>
    <col min="15" max="15" width="6.6640625" style="708" customWidth="1"/>
    <col min="16" max="16" width="9.5546875" style="708" customWidth="1"/>
    <col min="17" max="17" width="24.44140625" style="708" customWidth="1"/>
    <col min="18" max="18" width="13.33203125" style="708" bestFit="1" customWidth="1"/>
    <col min="19" max="19" width="15.88671875" style="708" customWidth="1"/>
    <col min="20" max="20" width="9.109375" style="708"/>
    <col min="21" max="21" width="36.88671875" style="708" customWidth="1"/>
    <col min="22" max="16384" width="9.109375" style="708"/>
  </cols>
  <sheetData>
    <row r="1" spans="1:21" ht="18" x14ac:dyDescent="0.3">
      <c r="A1" s="135" t="s">
        <v>984</v>
      </c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</row>
    <row r="2" spans="1:21" x14ac:dyDescent="0.3">
      <c r="B2" s="710"/>
    </row>
    <row r="3" spans="1:21" ht="35.25" customHeight="1" thickBot="1" x14ac:dyDescent="0.35">
      <c r="A3" s="711" t="s">
        <v>157</v>
      </c>
      <c r="B3" s="712" t="s">
        <v>158</v>
      </c>
      <c r="C3" s="711" t="s">
        <v>985</v>
      </c>
      <c r="D3" s="713" t="s">
        <v>159</v>
      </c>
      <c r="E3" s="713" t="s">
        <v>160</v>
      </c>
      <c r="F3" s="713" t="s">
        <v>161</v>
      </c>
      <c r="G3" s="713" t="s">
        <v>162</v>
      </c>
      <c r="H3" s="713" t="s">
        <v>163</v>
      </c>
      <c r="I3" s="713" t="s">
        <v>164</v>
      </c>
      <c r="J3" s="713" t="s">
        <v>165</v>
      </c>
      <c r="K3" s="713" t="s">
        <v>166</v>
      </c>
      <c r="L3" s="713" t="s">
        <v>167</v>
      </c>
      <c r="M3" s="714" t="s">
        <v>168</v>
      </c>
      <c r="N3" s="714" t="s">
        <v>169</v>
      </c>
      <c r="O3" s="714" t="s">
        <v>170</v>
      </c>
      <c r="P3" s="714" t="s">
        <v>171</v>
      </c>
      <c r="Q3" s="714" t="s">
        <v>172</v>
      </c>
      <c r="R3" s="714" t="s">
        <v>173</v>
      </c>
      <c r="S3" s="715" t="s">
        <v>174</v>
      </c>
      <c r="T3" s="715" t="s">
        <v>175</v>
      </c>
      <c r="U3" s="716"/>
    </row>
    <row r="4" spans="1:21" ht="16.2" customHeight="1" thickBot="1" x14ac:dyDescent="0.35">
      <c r="A4" s="717">
        <v>1</v>
      </c>
      <c r="B4" s="715" t="s">
        <v>179</v>
      </c>
      <c r="C4" s="717">
        <v>102.85</v>
      </c>
      <c r="D4" s="718">
        <v>0.75</v>
      </c>
      <c r="E4" s="719">
        <v>34699</v>
      </c>
      <c r="F4" s="720">
        <v>10541582.310000001</v>
      </c>
      <c r="G4" s="720">
        <v>607010.85</v>
      </c>
      <c r="H4" s="720">
        <v>8423965.4299999997</v>
      </c>
      <c r="I4" s="720">
        <v>1378483.82</v>
      </c>
      <c r="J4" s="720">
        <v>132122.21</v>
      </c>
      <c r="K4" s="718">
        <v>220.28</v>
      </c>
      <c r="L4" s="720">
        <v>23221351.640000001</v>
      </c>
      <c r="M4" s="714" t="s">
        <v>180</v>
      </c>
      <c r="N4" s="714" t="s">
        <v>181</v>
      </c>
      <c r="O4" s="714">
        <v>2621</v>
      </c>
      <c r="P4" s="714" t="s">
        <v>182</v>
      </c>
      <c r="Q4" s="714" t="s">
        <v>183</v>
      </c>
      <c r="R4" s="714" t="s">
        <v>184</v>
      </c>
      <c r="S4" s="721">
        <v>77577.289999999994</v>
      </c>
      <c r="T4" s="714" t="s">
        <v>185</v>
      </c>
      <c r="U4" s="716"/>
    </row>
    <row r="5" spans="1:21" ht="16.2" customHeight="1" thickBot="1" x14ac:dyDescent="0.35">
      <c r="A5" s="717">
        <v>2</v>
      </c>
      <c r="B5" s="715" t="s">
        <v>186</v>
      </c>
      <c r="C5" s="717">
        <v>36.54</v>
      </c>
      <c r="D5" s="718">
        <v>1</v>
      </c>
      <c r="E5" s="719">
        <v>34699</v>
      </c>
      <c r="F5" s="720">
        <v>3392068</v>
      </c>
      <c r="G5" s="720">
        <v>89406</v>
      </c>
      <c r="H5" s="720">
        <v>2748577</v>
      </c>
      <c r="I5" s="720">
        <v>486092</v>
      </c>
      <c r="J5" s="720">
        <v>67993</v>
      </c>
      <c r="K5" s="718">
        <v>220.28</v>
      </c>
      <c r="L5" s="720">
        <v>7472161.3399999999</v>
      </c>
      <c r="M5" s="714" t="s">
        <v>180</v>
      </c>
      <c r="N5" s="714" t="s">
        <v>187</v>
      </c>
      <c r="O5" s="714">
        <v>2614</v>
      </c>
      <c r="P5" s="714" t="s">
        <v>188</v>
      </c>
      <c r="Q5" s="714" t="s">
        <v>189</v>
      </c>
      <c r="R5" s="714" t="s">
        <v>190</v>
      </c>
      <c r="S5" s="721">
        <v>36305.339999999997</v>
      </c>
      <c r="T5" s="714" t="s">
        <v>191</v>
      </c>
      <c r="U5" s="716"/>
    </row>
    <row r="6" spans="1:21" ht="16.2" customHeight="1" thickBot="1" x14ac:dyDescent="0.35">
      <c r="A6" s="717">
        <v>3</v>
      </c>
      <c r="B6" s="715" t="s">
        <v>192</v>
      </c>
      <c r="C6" s="717">
        <v>10</v>
      </c>
      <c r="D6" s="718">
        <v>1</v>
      </c>
      <c r="E6" s="719">
        <v>34699</v>
      </c>
      <c r="F6" s="720">
        <v>7414263.25</v>
      </c>
      <c r="G6" s="720">
        <v>437671.35</v>
      </c>
      <c r="H6" s="720">
        <v>5113483.32</v>
      </c>
      <c r="I6" s="720">
        <v>1728801.83</v>
      </c>
      <c r="J6" s="720">
        <v>134306.75</v>
      </c>
      <c r="K6" s="718">
        <v>220.28</v>
      </c>
      <c r="L6" s="720">
        <v>16332388.16</v>
      </c>
      <c r="M6" s="714" t="s">
        <v>176</v>
      </c>
      <c r="N6" s="714" t="s">
        <v>187</v>
      </c>
      <c r="O6" s="714">
        <v>2614</v>
      </c>
      <c r="P6" s="714" t="s">
        <v>188</v>
      </c>
      <c r="Q6" s="714">
        <v>4128</v>
      </c>
      <c r="R6" s="714" t="s">
        <v>190</v>
      </c>
      <c r="S6" s="721">
        <v>18749.939999999999</v>
      </c>
      <c r="T6" s="714" t="s">
        <v>185</v>
      </c>
      <c r="U6" s="716"/>
    </row>
    <row r="7" spans="1:21" ht="16.2" customHeight="1" thickBot="1" x14ac:dyDescent="0.35">
      <c r="A7" s="717">
        <v>4</v>
      </c>
      <c r="B7" s="715" t="s">
        <v>192</v>
      </c>
      <c r="C7" s="717">
        <v>31.42</v>
      </c>
      <c r="D7" s="718">
        <v>1</v>
      </c>
      <c r="E7" s="719">
        <v>36068</v>
      </c>
      <c r="F7" s="720">
        <v>4262847.84</v>
      </c>
      <c r="G7" s="720">
        <v>87040.5</v>
      </c>
      <c r="H7" s="720">
        <v>2374674</v>
      </c>
      <c r="I7" s="720">
        <v>680743.34</v>
      </c>
      <c r="J7" s="720">
        <v>1120390</v>
      </c>
      <c r="K7" s="718">
        <v>149.26</v>
      </c>
      <c r="L7" s="720">
        <v>6362835.5300000003</v>
      </c>
      <c r="M7" s="714" t="s">
        <v>176</v>
      </c>
      <c r="N7" s="714" t="s">
        <v>187</v>
      </c>
      <c r="O7" s="714">
        <v>2614</v>
      </c>
      <c r="P7" s="714" t="s">
        <v>188</v>
      </c>
      <c r="Q7" s="714">
        <v>4128</v>
      </c>
      <c r="R7" s="714" t="s">
        <v>190</v>
      </c>
      <c r="S7" s="721">
        <v>31218.28</v>
      </c>
      <c r="T7" s="714" t="s">
        <v>185</v>
      </c>
      <c r="U7" s="716"/>
    </row>
    <row r="8" spans="1:21" ht="16.2" customHeight="1" thickBot="1" x14ac:dyDescent="0.35">
      <c r="A8" s="717">
        <v>5</v>
      </c>
      <c r="B8" s="715" t="s">
        <v>192</v>
      </c>
      <c r="C8" s="717">
        <v>71.55</v>
      </c>
      <c r="D8" s="718"/>
      <c r="E8" s="719"/>
      <c r="F8" s="720"/>
      <c r="G8" s="720"/>
      <c r="H8" s="720"/>
      <c r="I8" s="720"/>
      <c r="J8" s="720"/>
      <c r="K8" s="718"/>
      <c r="L8" s="720"/>
      <c r="M8" s="714" t="s">
        <v>176</v>
      </c>
      <c r="N8" s="714" t="s">
        <v>187</v>
      </c>
      <c r="O8" s="714">
        <v>2614</v>
      </c>
      <c r="P8" s="714" t="s">
        <v>188</v>
      </c>
      <c r="Q8" s="714">
        <v>4128</v>
      </c>
      <c r="R8" s="714" t="s">
        <v>190</v>
      </c>
      <c r="S8" s="721">
        <v>92870.02</v>
      </c>
      <c r="T8" s="714" t="s">
        <v>185</v>
      </c>
      <c r="U8" s="716"/>
    </row>
    <row r="9" spans="1:21" ht="16.2" customHeight="1" thickBot="1" x14ac:dyDescent="0.35">
      <c r="A9" s="717">
        <v>6</v>
      </c>
      <c r="B9" s="715" t="s">
        <v>192</v>
      </c>
      <c r="C9" s="717">
        <v>57</v>
      </c>
      <c r="D9" s="718">
        <v>1</v>
      </c>
      <c r="E9" s="719">
        <v>34699</v>
      </c>
      <c r="F9" s="720">
        <v>1728793.56</v>
      </c>
      <c r="G9" s="720">
        <v>244582.13</v>
      </c>
      <c r="H9" s="720">
        <v>1050397.47</v>
      </c>
      <c r="I9" s="720">
        <v>402541.42</v>
      </c>
      <c r="J9" s="720">
        <v>31272.54</v>
      </c>
      <c r="K9" s="718">
        <v>220.28</v>
      </c>
      <c r="L9" s="720">
        <v>3808244.53</v>
      </c>
      <c r="M9" s="714" t="s">
        <v>176</v>
      </c>
      <c r="N9" s="714" t="s">
        <v>187</v>
      </c>
      <c r="O9" s="714">
        <v>2614</v>
      </c>
      <c r="P9" s="714" t="s">
        <v>188</v>
      </c>
      <c r="Q9" s="714">
        <v>4128</v>
      </c>
      <c r="R9" s="714" t="s">
        <v>190</v>
      </c>
      <c r="S9" s="721">
        <v>56634.06</v>
      </c>
      <c r="T9" s="714" t="s">
        <v>185</v>
      </c>
      <c r="U9" s="716"/>
    </row>
    <row r="10" spans="1:21" ht="16.2" customHeight="1" thickBot="1" x14ac:dyDescent="0.35">
      <c r="A10" s="717">
        <v>7</v>
      </c>
      <c r="B10" s="715" t="s">
        <v>193</v>
      </c>
      <c r="C10" s="717">
        <v>535</v>
      </c>
      <c r="D10" s="718"/>
      <c r="E10" s="719"/>
      <c r="F10" s="720"/>
      <c r="G10" s="720"/>
      <c r="H10" s="720"/>
      <c r="I10" s="720"/>
      <c r="J10" s="720"/>
      <c r="K10" s="718"/>
      <c r="L10" s="720"/>
      <c r="M10" s="714" t="s">
        <v>176</v>
      </c>
      <c r="N10" s="714" t="s">
        <v>187</v>
      </c>
      <c r="O10" s="714">
        <v>2621</v>
      </c>
      <c r="P10" s="714" t="s">
        <v>182</v>
      </c>
      <c r="Q10" s="714">
        <v>2840</v>
      </c>
      <c r="R10" s="714" t="s">
        <v>184</v>
      </c>
      <c r="S10" s="721">
        <v>127339</v>
      </c>
      <c r="T10" s="714" t="s">
        <v>194</v>
      </c>
      <c r="U10" s="716"/>
    </row>
    <row r="11" spans="1:21" ht="16.2" customHeight="1" thickBot="1" x14ac:dyDescent="0.35">
      <c r="A11" s="717">
        <v>8</v>
      </c>
      <c r="B11" s="715" t="s">
        <v>195</v>
      </c>
      <c r="C11" s="717">
        <v>97.86</v>
      </c>
      <c r="D11" s="718">
        <v>0.95</v>
      </c>
      <c r="E11" s="719">
        <v>34699</v>
      </c>
      <c r="F11" s="720">
        <v>4652677</v>
      </c>
      <c r="G11" s="720">
        <v>179583</v>
      </c>
      <c r="H11" s="720">
        <v>2884612</v>
      </c>
      <c r="I11" s="720">
        <v>1172927</v>
      </c>
      <c r="J11" s="720">
        <v>415555</v>
      </c>
      <c r="K11" s="718">
        <v>220.28</v>
      </c>
      <c r="L11" s="720">
        <v>10249073.189999999</v>
      </c>
      <c r="M11" s="714" t="s">
        <v>180</v>
      </c>
      <c r="N11" s="714" t="s">
        <v>196</v>
      </c>
      <c r="O11" s="714">
        <v>2590</v>
      </c>
      <c r="P11" s="714" t="s">
        <v>197</v>
      </c>
      <c r="Q11" s="714">
        <v>185</v>
      </c>
      <c r="R11" s="714" t="s">
        <v>190</v>
      </c>
      <c r="S11" s="721">
        <v>49488.800000000003</v>
      </c>
      <c r="T11" s="714" t="s">
        <v>185</v>
      </c>
      <c r="U11" s="716"/>
    </row>
    <row r="12" spans="1:21" ht="16.2" customHeight="1" thickBot="1" x14ac:dyDescent="0.35">
      <c r="A12" s="717">
        <v>9</v>
      </c>
      <c r="B12" s="715" t="s">
        <v>198</v>
      </c>
      <c r="C12" s="717">
        <v>24.25</v>
      </c>
      <c r="D12" s="718">
        <v>1</v>
      </c>
      <c r="E12" s="719">
        <v>34699</v>
      </c>
      <c r="F12" s="720">
        <v>1223333.46</v>
      </c>
      <c r="G12" s="720">
        <v>126262.52</v>
      </c>
      <c r="H12" s="720">
        <v>414026.94</v>
      </c>
      <c r="I12" s="720">
        <v>311327.13</v>
      </c>
      <c r="J12" s="720">
        <v>371716.87</v>
      </c>
      <c r="K12" s="718">
        <v>220.28</v>
      </c>
      <c r="L12" s="720">
        <v>2694800.04</v>
      </c>
      <c r="M12" s="714" t="s">
        <v>176</v>
      </c>
      <c r="N12" s="714" t="s">
        <v>199</v>
      </c>
      <c r="O12" s="714">
        <v>2605</v>
      </c>
      <c r="P12" s="714" t="s">
        <v>199</v>
      </c>
      <c r="Q12" s="714" t="s">
        <v>200</v>
      </c>
      <c r="R12" s="714" t="s">
        <v>190</v>
      </c>
      <c r="S12" s="721">
        <v>12583.49</v>
      </c>
      <c r="T12" s="714" t="s">
        <v>185</v>
      </c>
      <c r="U12" s="716"/>
    </row>
    <row r="13" spans="1:21" ht="16.2" customHeight="1" thickBot="1" x14ac:dyDescent="0.35">
      <c r="A13" s="717">
        <v>10</v>
      </c>
      <c r="B13" s="715" t="s">
        <v>201</v>
      </c>
      <c r="C13" s="717">
        <v>18.989999999999998</v>
      </c>
      <c r="D13" s="718">
        <v>1</v>
      </c>
      <c r="E13" s="719">
        <v>34699</v>
      </c>
      <c r="F13" s="720">
        <v>2664798</v>
      </c>
      <c r="G13" s="720">
        <v>267172</v>
      </c>
      <c r="H13" s="720">
        <v>1882112</v>
      </c>
      <c r="I13" s="720">
        <v>426943</v>
      </c>
      <c r="J13" s="720">
        <v>88571</v>
      </c>
      <c r="K13" s="718">
        <v>220.28</v>
      </c>
      <c r="L13" s="720">
        <v>5870106.5499999998</v>
      </c>
      <c r="M13" s="714" t="s">
        <v>176</v>
      </c>
      <c r="N13" s="714" t="s">
        <v>199</v>
      </c>
      <c r="O13" s="714">
        <v>2605</v>
      </c>
      <c r="P13" s="714" t="s">
        <v>199</v>
      </c>
      <c r="Q13" s="714">
        <v>333</v>
      </c>
      <c r="R13" s="714" t="s">
        <v>190</v>
      </c>
      <c r="S13" s="721">
        <v>27453.38</v>
      </c>
      <c r="T13" s="714" t="s">
        <v>185</v>
      </c>
      <c r="U13" s="716"/>
    </row>
    <row r="14" spans="1:21" ht="16.2" customHeight="1" thickBot="1" x14ac:dyDescent="0.35">
      <c r="A14" s="717">
        <v>11</v>
      </c>
      <c r="B14" s="715" t="s">
        <v>202</v>
      </c>
      <c r="C14" s="717">
        <v>108.07</v>
      </c>
      <c r="D14" s="718">
        <v>0.75</v>
      </c>
      <c r="E14" s="719">
        <v>34699</v>
      </c>
      <c r="F14" s="720">
        <v>18349786.57</v>
      </c>
      <c r="G14" s="720">
        <v>3801119.09</v>
      </c>
      <c r="H14" s="720">
        <v>12390962.83</v>
      </c>
      <c r="I14" s="720">
        <v>1821672.55</v>
      </c>
      <c r="J14" s="720">
        <v>336032.1</v>
      </c>
      <c r="K14" s="718">
        <v>220.28</v>
      </c>
      <c r="L14" s="720">
        <v>40421526.280000001</v>
      </c>
      <c r="M14" s="714" t="s">
        <v>176</v>
      </c>
      <c r="N14" s="714" t="s">
        <v>199</v>
      </c>
      <c r="O14" s="714">
        <v>2605</v>
      </c>
      <c r="P14" s="714" t="s">
        <v>199</v>
      </c>
      <c r="Q14" s="714">
        <v>334</v>
      </c>
      <c r="R14" s="714" t="s">
        <v>190</v>
      </c>
      <c r="S14" s="721">
        <v>178407.39</v>
      </c>
      <c r="T14" s="714" t="s">
        <v>185</v>
      </c>
      <c r="U14" s="716"/>
    </row>
    <row r="15" spans="1:21" ht="16.2" customHeight="1" thickBot="1" x14ac:dyDescent="0.35">
      <c r="A15" s="717">
        <v>12</v>
      </c>
      <c r="B15" s="715" t="s">
        <v>202</v>
      </c>
      <c r="C15" s="717">
        <v>33.89</v>
      </c>
      <c r="D15" s="718">
        <v>1</v>
      </c>
      <c r="E15" s="719">
        <v>34699</v>
      </c>
      <c r="F15" s="720">
        <v>5790289</v>
      </c>
      <c r="G15" s="720">
        <v>834403</v>
      </c>
      <c r="H15" s="720">
        <v>4035887</v>
      </c>
      <c r="I15" s="720">
        <v>761933</v>
      </c>
      <c r="J15" s="720">
        <v>158066</v>
      </c>
      <c r="K15" s="718">
        <v>220.28</v>
      </c>
      <c r="L15" s="720">
        <v>12755043.119999999</v>
      </c>
      <c r="M15" s="714" t="s">
        <v>176</v>
      </c>
      <c r="N15" s="714" t="s">
        <v>199</v>
      </c>
      <c r="O15" s="714">
        <v>2605</v>
      </c>
      <c r="P15" s="714" t="s">
        <v>199</v>
      </c>
      <c r="Q15" s="714">
        <v>334</v>
      </c>
      <c r="R15" s="714" t="s">
        <v>190</v>
      </c>
      <c r="S15" s="721">
        <v>53751.25</v>
      </c>
      <c r="T15" s="714" t="s">
        <v>185</v>
      </c>
      <c r="U15" s="716"/>
    </row>
    <row r="16" spans="1:21" ht="16.2" customHeight="1" thickBot="1" x14ac:dyDescent="0.35">
      <c r="A16" s="717">
        <v>13</v>
      </c>
      <c r="B16" s="715" t="s">
        <v>203</v>
      </c>
      <c r="C16" s="717">
        <v>319.60000000000002</v>
      </c>
      <c r="D16" s="718">
        <v>0.7</v>
      </c>
      <c r="E16" s="719">
        <v>37407</v>
      </c>
      <c r="F16" s="720">
        <v>97756739.349999994</v>
      </c>
      <c r="G16" s="720">
        <v>33958062.159999996</v>
      </c>
      <c r="H16" s="720">
        <v>37024388</v>
      </c>
      <c r="I16" s="720">
        <v>13141972</v>
      </c>
      <c r="J16" s="720">
        <v>13632316</v>
      </c>
      <c r="K16" s="718">
        <v>120.63</v>
      </c>
      <c r="L16" s="720">
        <v>117919476.70999999</v>
      </c>
      <c r="M16" s="714" t="s">
        <v>176</v>
      </c>
      <c r="N16" s="714" t="s">
        <v>199</v>
      </c>
      <c r="O16" s="714">
        <v>2605</v>
      </c>
      <c r="P16" s="714" t="s">
        <v>199</v>
      </c>
      <c r="Q16" s="714">
        <v>33</v>
      </c>
      <c r="R16" s="714" t="s">
        <v>190</v>
      </c>
      <c r="S16" s="721">
        <v>496429.92</v>
      </c>
      <c r="T16" s="714" t="s">
        <v>185</v>
      </c>
      <c r="U16" s="716"/>
    </row>
    <row r="17" spans="1:21" ht="16.2" customHeight="1" thickBot="1" x14ac:dyDescent="0.35">
      <c r="A17" s="717">
        <v>14</v>
      </c>
      <c r="B17" s="715" t="s">
        <v>204</v>
      </c>
      <c r="C17" s="717">
        <v>77.489999999999995</v>
      </c>
      <c r="D17" s="718">
        <v>0.97</v>
      </c>
      <c r="E17" s="719">
        <v>34699</v>
      </c>
      <c r="F17" s="720">
        <v>11818829</v>
      </c>
      <c r="G17" s="720">
        <v>1907875</v>
      </c>
      <c r="H17" s="720">
        <v>7927837</v>
      </c>
      <c r="I17" s="720">
        <v>1742170</v>
      </c>
      <c r="J17" s="720">
        <v>240947</v>
      </c>
      <c r="K17" s="718">
        <v>220.28</v>
      </c>
      <c r="L17" s="720">
        <v>26034913.550000001</v>
      </c>
      <c r="M17" s="714" t="s">
        <v>176</v>
      </c>
      <c r="N17" s="714" t="s">
        <v>199</v>
      </c>
      <c r="O17" s="714">
        <v>2606</v>
      </c>
      <c r="P17" s="714" t="s">
        <v>205</v>
      </c>
      <c r="Q17" s="714" t="s">
        <v>206</v>
      </c>
      <c r="R17" s="714" t="s">
        <v>190</v>
      </c>
      <c r="S17" s="721">
        <v>118278.41</v>
      </c>
      <c r="T17" s="714" t="s">
        <v>185</v>
      </c>
      <c r="U17" s="716"/>
    </row>
    <row r="18" spans="1:21" ht="16.2" customHeight="1" thickBot="1" x14ac:dyDescent="0.35">
      <c r="A18" s="717">
        <v>15</v>
      </c>
      <c r="B18" s="715" t="s">
        <v>204</v>
      </c>
      <c r="C18" s="717">
        <v>78.7</v>
      </c>
      <c r="D18" s="718">
        <v>0.97</v>
      </c>
      <c r="E18" s="719">
        <v>34699</v>
      </c>
      <c r="F18" s="720">
        <v>10139448.92</v>
      </c>
      <c r="G18" s="720">
        <v>554322.54</v>
      </c>
      <c r="H18" s="720">
        <v>7277929.5800000001</v>
      </c>
      <c r="I18" s="720">
        <v>1769374.32</v>
      </c>
      <c r="J18" s="720">
        <v>537822.48</v>
      </c>
      <c r="K18" s="718">
        <v>220.28</v>
      </c>
      <c r="L18" s="720">
        <v>22335518.699999999</v>
      </c>
      <c r="M18" s="714" t="s">
        <v>176</v>
      </c>
      <c r="N18" s="714" t="s">
        <v>199</v>
      </c>
      <c r="O18" s="714">
        <v>2606</v>
      </c>
      <c r="P18" s="714" t="s">
        <v>205</v>
      </c>
      <c r="Q18" s="714" t="s">
        <v>206</v>
      </c>
      <c r="R18" s="714" t="s">
        <v>190</v>
      </c>
      <c r="S18" s="721">
        <v>120124.53</v>
      </c>
      <c r="T18" s="714" t="s">
        <v>185</v>
      </c>
      <c r="U18" s="716"/>
    </row>
    <row r="19" spans="1:21" ht="16.2" customHeight="1" thickBot="1" x14ac:dyDescent="0.35">
      <c r="A19" s="717">
        <v>16</v>
      </c>
      <c r="B19" s="715" t="s">
        <v>207</v>
      </c>
      <c r="C19" s="717">
        <v>80</v>
      </c>
      <c r="D19" s="718"/>
      <c r="E19" s="719"/>
      <c r="F19" s="720"/>
      <c r="G19" s="720"/>
      <c r="H19" s="720"/>
      <c r="I19" s="720"/>
      <c r="J19" s="720"/>
      <c r="K19" s="718"/>
      <c r="L19" s="720"/>
      <c r="M19" s="714" t="s">
        <v>176</v>
      </c>
      <c r="N19" s="714" t="s">
        <v>199</v>
      </c>
      <c r="O19" s="714">
        <v>2606</v>
      </c>
      <c r="P19" s="714" t="s">
        <v>205</v>
      </c>
      <c r="Q19" s="714" t="s">
        <v>208</v>
      </c>
      <c r="R19" s="714" t="s">
        <v>190</v>
      </c>
      <c r="S19" s="721">
        <v>122080</v>
      </c>
      <c r="T19" s="714" t="s">
        <v>185</v>
      </c>
      <c r="U19" s="716"/>
    </row>
    <row r="20" spans="1:21" ht="16.2" customHeight="1" thickBot="1" x14ac:dyDescent="0.35">
      <c r="A20" s="717">
        <v>17</v>
      </c>
      <c r="B20" s="715" t="s">
        <v>209</v>
      </c>
      <c r="C20" s="717">
        <v>26.86</v>
      </c>
      <c r="D20" s="718"/>
      <c r="E20" s="719"/>
      <c r="F20" s="720"/>
      <c r="G20" s="720"/>
      <c r="H20" s="720"/>
      <c r="I20" s="720"/>
      <c r="J20" s="720"/>
      <c r="K20" s="718"/>
      <c r="L20" s="720"/>
      <c r="M20" s="714" t="s">
        <v>176</v>
      </c>
      <c r="N20" s="714" t="s">
        <v>199</v>
      </c>
      <c r="O20" s="714">
        <v>2605</v>
      </c>
      <c r="P20" s="714" t="s">
        <v>199</v>
      </c>
      <c r="Q20" s="714">
        <v>784</v>
      </c>
      <c r="R20" s="714" t="s">
        <v>190</v>
      </c>
      <c r="S20" s="721">
        <v>39033.660000000003</v>
      </c>
      <c r="T20" s="714" t="s">
        <v>185</v>
      </c>
      <c r="U20" s="716"/>
    </row>
    <row r="21" spans="1:21" ht="16.2" customHeight="1" thickBot="1" x14ac:dyDescent="0.35">
      <c r="A21" s="717">
        <v>18</v>
      </c>
      <c r="B21" s="715" t="s">
        <v>210</v>
      </c>
      <c r="C21" s="717">
        <v>36.32</v>
      </c>
      <c r="D21" s="718">
        <v>1</v>
      </c>
      <c r="E21" s="719">
        <v>34699</v>
      </c>
      <c r="F21" s="720">
        <v>8093202</v>
      </c>
      <c r="G21" s="720">
        <v>3054830</v>
      </c>
      <c r="H21" s="720">
        <v>2838441</v>
      </c>
      <c r="I21" s="720">
        <v>686874</v>
      </c>
      <c r="J21" s="720">
        <v>1513057</v>
      </c>
      <c r="K21" s="718">
        <v>220.28</v>
      </c>
      <c r="L21" s="720">
        <v>17827977.239999998</v>
      </c>
      <c r="M21" s="714" t="s">
        <v>176</v>
      </c>
      <c r="N21" s="714" t="s">
        <v>199</v>
      </c>
      <c r="O21" s="714">
        <v>2605</v>
      </c>
      <c r="P21" s="714" t="s">
        <v>199</v>
      </c>
      <c r="Q21" s="714">
        <v>166</v>
      </c>
      <c r="R21" s="714" t="s">
        <v>190</v>
      </c>
      <c r="S21" s="721">
        <v>46393.35</v>
      </c>
      <c r="T21" s="714" t="s">
        <v>185</v>
      </c>
      <c r="U21" s="716"/>
    </row>
    <row r="22" spans="1:21" ht="16.2" customHeight="1" thickBot="1" x14ac:dyDescent="0.35">
      <c r="A22" s="717">
        <v>19</v>
      </c>
      <c r="B22" s="715" t="s">
        <v>211</v>
      </c>
      <c r="C22" s="717">
        <v>21.98</v>
      </c>
      <c r="D22" s="718">
        <v>1</v>
      </c>
      <c r="E22" s="719">
        <v>34699</v>
      </c>
      <c r="F22" s="720">
        <v>3191204.66</v>
      </c>
      <c r="G22" s="720">
        <v>1571403.77</v>
      </c>
      <c r="H22" s="720">
        <v>771784.08</v>
      </c>
      <c r="I22" s="720">
        <v>368055.1</v>
      </c>
      <c r="J22" s="720">
        <v>479961.71</v>
      </c>
      <c r="K22" s="718">
        <v>220.28</v>
      </c>
      <c r="L22" s="720">
        <v>7029692.8300000001</v>
      </c>
      <c r="M22" s="714" t="s">
        <v>176</v>
      </c>
      <c r="N22" s="714" t="s">
        <v>199</v>
      </c>
      <c r="O22" s="714">
        <v>2605</v>
      </c>
      <c r="P22" s="714" t="s">
        <v>199</v>
      </c>
      <c r="Q22" s="714">
        <v>164</v>
      </c>
      <c r="R22" s="714" t="s">
        <v>190</v>
      </c>
      <c r="S22" s="721">
        <v>26824.3</v>
      </c>
      <c r="T22" s="714" t="s">
        <v>185</v>
      </c>
      <c r="U22" s="716"/>
    </row>
    <row r="23" spans="1:21" ht="16.2" customHeight="1" thickBot="1" x14ac:dyDescent="0.35">
      <c r="A23" s="717">
        <v>20</v>
      </c>
      <c r="B23" s="715" t="s">
        <v>212</v>
      </c>
      <c r="C23" s="717">
        <v>244</v>
      </c>
      <c r="D23" s="718">
        <v>0.7</v>
      </c>
      <c r="E23" s="718"/>
      <c r="F23" s="718"/>
      <c r="G23" s="718"/>
      <c r="H23" s="718"/>
      <c r="I23" s="718"/>
      <c r="J23" s="718"/>
      <c r="K23" s="718">
        <v>0</v>
      </c>
      <c r="L23" s="718"/>
      <c r="M23" s="714" t="s">
        <v>176</v>
      </c>
      <c r="N23" s="714" t="s">
        <v>199</v>
      </c>
      <c r="O23" s="714">
        <v>2605</v>
      </c>
      <c r="P23" s="714" t="s">
        <v>199</v>
      </c>
      <c r="Q23" s="714" t="s">
        <v>986</v>
      </c>
      <c r="R23" s="714" t="s">
        <v>190</v>
      </c>
      <c r="S23" s="721">
        <v>147620.13</v>
      </c>
      <c r="T23" s="714" t="s">
        <v>185</v>
      </c>
      <c r="U23" s="716"/>
    </row>
    <row r="24" spans="1:21" ht="16.2" customHeight="1" thickBot="1" x14ac:dyDescent="0.35">
      <c r="A24" s="717">
        <v>21</v>
      </c>
      <c r="B24" s="715" t="s">
        <v>213</v>
      </c>
      <c r="C24" s="717">
        <v>765.24</v>
      </c>
      <c r="D24" s="718"/>
      <c r="E24" s="718"/>
      <c r="F24" s="718"/>
      <c r="G24" s="718"/>
      <c r="H24" s="718"/>
      <c r="I24" s="718"/>
      <c r="J24" s="718"/>
      <c r="K24" s="718"/>
      <c r="L24" s="718"/>
      <c r="M24" s="714" t="s">
        <v>176</v>
      </c>
      <c r="N24" s="714" t="s">
        <v>199</v>
      </c>
      <c r="O24" s="714">
        <v>2605</v>
      </c>
      <c r="P24" s="714" t="s">
        <v>199</v>
      </c>
      <c r="Q24" s="714" t="s">
        <v>214</v>
      </c>
      <c r="R24" s="714" t="s">
        <v>190</v>
      </c>
      <c r="S24" s="721">
        <v>1372095.28</v>
      </c>
      <c r="T24" s="714" t="s">
        <v>194</v>
      </c>
      <c r="U24" s="716" t="s">
        <v>987</v>
      </c>
    </row>
    <row r="25" spans="1:21" ht="16.2" customHeight="1" thickBot="1" x14ac:dyDescent="0.35">
      <c r="A25" s="717">
        <v>22</v>
      </c>
      <c r="B25" s="715" t="s">
        <v>215</v>
      </c>
      <c r="C25" s="717">
        <v>265.75</v>
      </c>
      <c r="D25" s="718">
        <v>0.7</v>
      </c>
      <c r="E25" s="718"/>
      <c r="F25" s="718"/>
      <c r="G25" s="718"/>
      <c r="H25" s="718"/>
      <c r="I25" s="718"/>
      <c r="J25" s="718"/>
      <c r="K25" s="718">
        <v>0</v>
      </c>
      <c r="L25" s="718"/>
      <c r="M25" s="714" t="s">
        <v>176</v>
      </c>
      <c r="N25" s="714" t="s">
        <v>199</v>
      </c>
      <c r="O25" s="714">
        <v>2605</v>
      </c>
      <c r="P25" s="714" t="s">
        <v>199</v>
      </c>
      <c r="Q25" s="714" t="s">
        <v>214</v>
      </c>
      <c r="R25" s="714" t="s">
        <v>190</v>
      </c>
      <c r="S25" s="721">
        <v>135782.67000000001</v>
      </c>
      <c r="T25" s="714" t="s">
        <v>216</v>
      </c>
      <c r="U25" s="716"/>
    </row>
    <row r="26" spans="1:21" ht="16.2" customHeight="1" thickBot="1" x14ac:dyDescent="0.35">
      <c r="A26" s="717">
        <v>23</v>
      </c>
      <c r="B26" s="715" t="s">
        <v>215</v>
      </c>
      <c r="C26" s="717">
        <v>47.15</v>
      </c>
      <c r="D26" s="718">
        <v>1</v>
      </c>
      <c r="E26" s="719">
        <v>34699</v>
      </c>
      <c r="F26" s="720">
        <v>3605068.98</v>
      </c>
      <c r="G26" s="720">
        <v>624928.01</v>
      </c>
      <c r="H26" s="720">
        <v>1327022.79</v>
      </c>
      <c r="I26" s="720">
        <v>679656.26</v>
      </c>
      <c r="J26" s="720">
        <v>973461.92</v>
      </c>
      <c r="K26" s="718">
        <v>220.28</v>
      </c>
      <c r="L26" s="720">
        <v>7941367.0599999996</v>
      </c>
      <c r="M26" s="714" t="s">
        <v>176</v>
      </c>
      <c r="N26" s="714" t="s">
        <v>199</v>
      </c>
      <c r="O26" s="714">
        <v>2605</v>
      </c>
      <c r="P26" s="714" t="s">
        <v>199</v>
      </c>
      <c r="Q26" s="714" t="s">
        <v>214</v>
      </c>
      <c r="R26" s="714" t="s">
        <v>190</v>
      </c>
      <c r="S26" s="721">
        <v>51520.5</v>
      </c>
      <c r="T26" s="714" t="s">
        <v>185</v>
      </c>
      <c r="U26" s="716"/>
    </row>
    <row r="27" spans="1:21" ht="16.2" customHeight="1" thickBot="1" x14ac:dyDescent="0.35">
      <c r="A27" s="717">
        <v>24</v>
      </c>
      <c r="B27" s="715" t="s">
        <v>217</v>
      </c>
      <c r="C27" s="717">
        <v>136.58000000000001</v>
      </c>
      <c r="D27" s="718">
        <v>0.75</v>
      </c>
      <c r="E27" s="719">
        <v>34699</v>
      </c>
      <c r="F27" s="720">
        <v>12545673</v>
      </c>
      <c r="G27" s="720">
        <v>2297515</v>
      </c>
      <c r="H27" s="720">
        <v>7664620.1699999999</v>
      </c>
      <c r="I27" s="720">
        <v>2498720</v>
      </c>
      <c r="J27" s="720">
        <v>3034557</v>
      </c>
      <c r="K27" s="718">
        <v>220.28</v>
      </c>
      <c r="L27" s="720">
        <v>27636029.93</v>
      </c>
      <c r="M27" s="714" t="s">
        <v>176</v>
      </c>
      <c r="N27" s="714" t="s">
        <v>199</v>
      </c>
      <c r="O27" s="714">
        <v>2605</v>
      </c>
      <c r="P27" s="714" t="s">
        <v>199</v>
      </c>
      <c r="Q27" s="714" t="s">
        <v>214</v>
      </c>
      <c r="R27" s="714" t="s">
        <v>184</v>
      </c>
      <c r="S27" s="721">
        <v>147095.56</v>
      </c>
      <c r="T27" s="714" t="s">
        <v>185</v>
      </c>
      <c r="U27" s="716"/>
    </row>
    <row r="28" spans="1:21" ht="16.2" customHeight="1" thickBot="1" x14ac:dyDescent="0.35">
      <c r="A28" s="717">
        <v>25</v>
      </c>
      <c r="B28" s="715" t="s">
        <v>218</v>
      </c>
      <c r="C28" s="717">
        <v>37</v>
      </c>
      <c r="D28" s="718">
        <v>1</v>
      </c>
      <c r="E28" s="719">
        <v>34699</v>
      </c>
      <c r="F28" s="720">
        <v>5241942.12</v>
      </c>
      <c r="G28" s="720">
        <v>2376454.5</v>
      </c>
      <c r="H28" s="720">
        <v>1179272.6399999999</v>
      </c>
      <c r="I28" s="720">
        <v>619575.63</v>
      </c>
      <c r="J28" s="720">
        <v>1066639.3500000001</v>
      </c>
      <c r="K28" s="718">
        <v>220.28</v>
      </c>
      <c r="L28" s="720">
        <v>11547126.199999999</v>
      </c>
      <c r="M28" s="714" t="s">
        <v>176</v>
      </c>
      <c r="N28" s="714" t="s">
        <v>199</v>
      </c>
      <c r="O28" s="714">
        <v>2605</v>
      </c>
      <c r="P28" s="714" t="s">
        <v>199</v>
      </c>
      <c r="Q28" s="714">
        <v>832</v>
      </c>
      <c r="R28" s="714" t="s">
        <v>190</v>
      </c>
      <c r="S28" s="721">
        <v>54947.22</v>
      </c>
      <c r="T28" s="714" t="s">
        <v>185</v>
      </c>
      <c r="U28" s="716"/>
    </row>
    <row r="29" spans="1:21" ht="16.2" customHeight="1" thickBot="1" x14ac:dyDescent="0.35">
      <c r="A29" s="717">
        <v>26</v>
      </c>
      <c r="B29" s="715" t="s">
        <v>219</v>
      </c>
      <c r="C29" s="717">
        <v>22.5</v>
      </c>
      <c r="D29" s="718">
        <v>1</v>
      </c>
      <c r="E29" s="719">
        <v>34699</v>
      </c>
      <c r="F29" s="720">
        <v>1846815.31</v>
      </c>
      <c r="G29" s="720">
        <v>206448.75</v>
      </c>
      <c r="H29" s="720">
        <v>576123.43000000005</v>
      </c>
      <c r="I29" s="720">
        <v>376768.8</v>
      </c>
      <c r="J29" s="720">
        <v>687474.33</v>
      </c>
      <c r="K29" s="718">
        <v>220.28</v>
      </c>
      <c r="L29" s="720">
        <v>4068226.81</v>
      </c>
      <c r="M29" s="714" t="s">
        <v>176</v>
      </c>
      <c r="N29" s="714" t="s">
        <v>199</v>
      </c>
      <c r="O29" s="714">
        <v>2605</v>
      </c>
      <c r="P29" s="714" t="s">
        <v>199</v>
      </c>
      <c r="Q29" s="714">
        <v>833</v>
      </c>
      <c r="R29" s="714" t="s">
        <v>190</v>
      </c>
      <c r="S29" s="721">
        <v>20030.46</v>
      </c>
      <c r="T29" s="714" t="s">
        <v>185</v>
      </c>
      <c r="U29" s="716"/>
    </row>
    <row r="30" spans="1:21" ht="16.2" customHeight="1" thickBot="1" x14ac:dyDescent="0.35">
      <c r="A30" s="717">
        <v>27</v>
      </c>
      <c r="B30" s="715" t="s">
        <v>220</v>
      </c>
      <c r="C30" s="717">
        <v>503.35</v>
      </c>
      <c r="D30" s="718">
        <v>0.7</v>
      </c>
      <c r="E30" s="719">
        <v>37621</v>
      </c>
      <c r="F30" s="720">
        <v>69665182.689999998</v>
      </c>
      <c r="G30" s="720">
        <v>19177332.789999999</v>
      </c>
      <c r="H30" s="720">
        <v>31734924.289999999</v>
      </c>
      <c r="I30" s="720">
        <v>9483718.2899999991</v>
      </c>
      <c r="J30" s="720">
        <v>9269207.3200000003</v>
      </c>
      <c r="K30" s="718">
        <v>117.73</v>
      </c>
      <c r="L30" s="720">
        <v>82015882.579999998</v>
      </c>
      <c r="M30" s="714" t="s">
        <v>176</v>
      </c>
      <c r="N30" s="714" t="s">
        <v>199</v>
      </c>
      <c r="O30" s="714">
        <v>2605</v>
      </c>
      <c r="P30" s="714" t="s">
        <v>199</v>
      </c>
      <c r="Q30" s="714" t="s">
        <v>221</v>
      </c>
      <c r="R30" s="714" t="s">
        <v>184</v>
      </c>
      <c r="S30" s="721">
        <v>987803.39</v>
      </c>
      <c r="T30" s="714" t="s">
        <v>185</v>
      </c>
      <c r="U30" s="716"/>
    </row>
    <row r="31" spans="1:21" ht="16.2" customHeight="1" thickBot="1" x14ac:dyDescent="0.35">
      <c r="A31" s="717">
        <v>28</v>
      </c>
      <c r="B31" s="715" t="s">
        <v>222</v>
      </c>
      <c r="C31" s="717">
        <v>64.8</v>
      </c>
      <c r="D31" s="718"/>
      <c r="E31" s="719"/>
      <c r="F31" s="720"/>
      <c r="G31" s="720"/>
      <c r="H31" s="720"/>
      <c r="I31" s="720"/>
      <c r="J31" s="720"/>
      <c r="K31" s="718"/>
      <c r="L31" s="720"/>
      <c r="M31" s="714" t="s">
        <v>223</v>
      </c>
      <c r="N31" s="714" t="s">
        <v>199</v>
      </c>
      <c r="O31" s="714">
        <v>2605</v>
      </c>
      <c r="P31" s="714" t="s">
        <v>199</v>
      </c>
      <c r="Q31" s="714" t="s">
        <v>221</v>
      </c>
      <c r="R31" s="714" t="s">
        <v>224</v>
      </c>
      <c r="S31" s="721">
        <v>57000</v>
      </c>
      <c r="T31" s="714" t="s">
        <v>194</v>
      </c>
      <c r="U31" s="716" t="s">
        <v>225</v>
      </c>
    </row>
    <row r="32" spans="1:21" ht="16.2" customHeight="1" thickBot="1" x14ac:dyDescent="0.35">
      <c r="A32" s="717">
        <v>29</v>
      </c>
      <c r="B32" s="715" t="s">
        <v>226</v>
      </c>
      <c r="C32" s="717">
        <v>79.099999999999994</v>
      </c>
      <c r="D32" s="718">
        <v>0.97</v>
      </c>
      <c r="E32" s="719">
        <v>34699</v>
      </c>
      <c r="F32" s="720">
        <v>16143783.960000001</v>
      </c>
      <c r="G32" s="720">
        <v>7257820.5</v>
      </c>
      <c r="H32" s="720">
        <v>4216766.2</v>
      </c>
      <c r="I32" s="720">
        <v>1043915.92</v>
      </c>
      <c r="J32" s="720">
        <v>3625281.34</v>
      </c>
      <c r="K32" s="718">
        <v>220.28</v>
      </c>
      <c r="L32" s="720">
        <v>35562069.630000003</v>
      </c>
      <c r="M32" s="714" t="s">
        <v>176</v>
      </c>
      <c r="N32" s="714" t="s">
        <v>199</v>
      </c>
      <c r="O32" s="714">
        <v>2605</v>
      </c>
      <c r="P32" s="714" t="s">
        <v>199</v>
      </c>
      <c r="Q32" s="714"/>
      <c r="R32" s="714" t="s">
        <v>184</v>
      </c>
      <c r="S32" s="721">
        <v>182523.69</v>
      </c>
      <c r="T32" s="714" t="s">
        <v>185</v>
      </c>
      <c r="U32" s="716"/>
    </row>
    <row r="33" spans="1:21" ht="16.2" customHeight="1" thickBot="1" x14ac:dyDescent="0.35">
      <c r="A33" s="717">
        <v>30</v>
      </c>
      <c r="B33" s="715" t="s">
        <v>227</v>
      </c>
      <c r="C33" s="717">
        <v>75.75</v>
      </c>
      <c r="D33" s="718">
        <v>0.97</v>
      </c>
      <c r="E33" s="719">
        <v>34699</v>
      </c>
      <c r="F33" s="720">
        <v>14682142.210000001</v>
      </c>
      <c r="G33" s="720">
        <v>6950441.25</v>
      </c>
      <c r="H33" s="720">
        <v>3260251</v>
      </c>
      <c r="I33" s="720">
        <v>999704.56</v>
      </c>
      <c r="J33" s="720">
        <v>3471745.4</v>
      </c>
      <c r="K33" s="718">
        <v>220.28</v>
      </c>
      <c r="L33" s="720">
        <v>32342316.079999998</v>
      </c>
      <c r="M33" s="714" t="s">
        <v>176</v>
      </c>
      <c r="N33" s="714" t="s">
        <v>199</v>
      </c>
      <c r="O33" s="714">
        <v>2605</v>
      </c>
      <c r="P33" s="714" t="s">
        <v>199</v>
      </c>
      <c r="Q33" s="714">
        <v>714</v>
      </c>
      <c r="R33" s="714" t="s">
        <v>190</v>
      </c>
      <c r="S33" s="721">
        <v>83974.12</v>
      </c>
      <c r="T33" s="714" t="s">
        <v>185</v>
      </c>
      <c r="U33" s="716"/>
    </row>
    <row r="34" spans="1:21" ht="16.2" customHeight="1" thickBot="1" x14ac:dyDescent="0.35">
      <c r="A34" s="717">
        <v>31</v>
      </c>
      <c r="B34" s="715" t="s">
        <v>227</v>
      </c>
      <c r="C34" s="717">
        <v>92.65</v>
      </c>
      <c r="D34" s="718">
        <v>0.95</v>
      </c>
      <c r="E34" s="719">
        <v>34699</v>
      </c>
      <c r="F34" s="720">
        <v>9167874.3599999994</v>
      </c>
      <c r="G34" s="720">
        <v>4197791.25</v>
      </c>
      <c r="H34" s="720">
        <v>2269636.4</v>
      </c>
      <c r="I34" s="720">
        <v>603649.99</v>
      </c>
      <c r="J34" s="720">
        <v>2096796.72</v>
      </c>
      <c r="K34" s="718">
        <v>220.28</v>
      </c>
      <c r="L34" s="720">
        <v>20195301.620000001</v>
      </c>
      <c r="M34" s="714" t="s">
        <v>176</v>
      </c>
      <c r="N34" s="714" t="s">
        <v>199</v>
      </c>
      <c r="O34" s="714">
        <v>2605</v>
      </c>
      <c r="P34" s="714" t="s">
        <v>199</v>
      </c>
      <c r="Q34" s="714">
        <v>714</v>
      </c>
      <c r="R34" s="714" t="s">
        <v>190</v>
      </c>
      <c r="S34" s="721">
        <v>101988.44</v>
      </c>
      <c r="T34" s="714" t="s">
        <v>185</v>
      </c>
      <c r="U34" s="716"/>
    </row>
    <row r="35" spans="1:21" ht="16.2" customHeight="1" thickBot="1" x14ac:dyDescent="0.35">
      <c r="A35" s="717">
        <v>32</v>
      </c>
      <c r="B35" s="715" t="s">
        <v>228</v>
      </c>
      <c r="C35" s="717">
        <v>28.09</v>
      </c>
      <c r="D35" s="718">
        <v>1</v>
      </c>
      <c r="E35" s="719">
        <v>34699</v>
      </c>
      <c r="F35" s="720">
        <v>2673970</v>
      </c>
      <c r="G35" s="720">
        <v>257740</v>
      </c>
      <c r="H35" s="720">
        <v>758104</v>
      </c>
      <c r="I35" s="720">
        <v>370716</v>
      </c>
      <c r="J35" s="720">
        <v>1287410</v>
      </c>
      <c r="K35" s="718">
        <v>220.28</v>
      </c>
      <c r="L35" s="720">
        <v>5890310.9400000004</v>
      </c>
      <c r="M35" s="714" t="s">
        <v>176</v>
      </c>
      <c r="N35" s="714" t="s">
        <v>199</v>
      </c>
      <c r="O35" s="714">
        <v>2605</v>
      </c>
      <c r="P35" s="714" t="s">
        <v>199</v>
      </c>
      <c r="Q35" s="714" t="s">
        <v>229</v>
      </c>
      <c r="R35" s="714" t="s">
        <v>190</v>
      </c>
      <c r="S35" s="721">
        <v>50849.08</v>
      </c>
      <c r="T35" s="714" t="s">
        <v>185</v>
      </c>
      <c r="U35" s="716"/>
    </row>
    <row r="36" spans="1:21" ht="16.2" customHeight="1" thickBot="1" x14ac:dyDescent="0.35">
      <c r="A36" s="717">
        <v>33</v>
      </c>
      <c r="B36" s="715" t="s">
        <v>228</v>
      </c>
      <c r="C36" s="717">
        <v>27.88</v>
      </c>
      <c r="D36" s="718">
        <v>1</v>
      </c>
      <c r="E36" s="719">
        <v>34699</v>
      </c>
      <c r="F36" s="720">
        <v>2663884.4</v>
      </c>
      <c r="G36" s="720">
        <v>529976.88</v>
      </c>
      <c r="H36" s="720">
        <v>870354.54</v>
      </c>
      <c r="I36" s="720">
        <v>381141.48</v>
      </c>
      <c r="J36" s="720">
        <v>882411.5</v>
      </c>
      <c r="K36" s="718">
        <v>220.28</v>
      </c>
      <c r="L36" s="720">
        <v>5868094.04</v>
      </c>
      <c r="M36" s="714" t="s">
        <v>176</v>
      </c>
      <c r="N36" s="714" t="s">
        <v>199</v>
      </c>
      <c r="O36" s="714">
        <v>2605</v>
      </c>
      <c r="P36" s="714" t="s">
        <v>199</v>
      </c>
      <c r="Q36" s="714" t="s">
        <v>229</v>
      </c>
      <c r="R36" s="714" t="s">
        <v>190</v>
      </c>
      <c r="S36" s="721">
        <v>50468.93</v>
      </c>
      <c r="T36" s="714" t="s">
        <v>185</v>
      </c>
      <c r="U36" s="716"/>
    </row>
    <row r="37" spans="1:21" ht="16.2" customHeight="1" thickBot="1" x14ac:dyDescent="0.35">
      <c r="A37" s="717">
        <v>34</v>
      </c>
      <c r="B37" s="715" t="s">
        <v>228</v>
      </c>
      <c r="C37" s="717">
        <v>43.16</v>
      </c>
      <c r="D37" s="718">
        <v>1</v>
      </c>
      <c r="E37" s="719">
        <v>34699</v>
      </c>
      <c r="F37" s="720">
        <v>4788524</v>
      </c>
      <c r="G37" s="720">
        <v>792029</v>
      </c>
      <c r="H37" s="720">
        <v>1448801</v>
      </c>
      <c r="I37" s="720">
        <v>569601</v>
      </c>
      <c r="J37" s="720">
        <v>1978093</v>
      </c>
      <c r="K37" s="718">
        <v>220.28</v>
      </c>
      <c r="L37" s="720">
        <v>10548321.529999999</v>
      </c>
      <c r="M37" s="714" t="s">
        <v>176</v>
      </c>
      <c r="N37" s="714" t="s">
        <v>199</v>
      </c>
      <c r="O37" s="714">
        <v>2605</v>
      </c>
      <c r="P37" s="714" t="s">
        <v>199</v>
      </c>
      <c r="Q37" s="714" t="s">
        <v>229</v>
      </c>
      <c r="R37" s="714" t="s">
        <v>190</v>
      </c>
      <c r="S37" s="721">
        <v>78129.100000000006</v>
      </c>
      <c r="T37" s="714" t="s">
        <v>185</v>
      </c>
      <c r="U37" s="716"/>
    </row>
    <row r="38" spans="1:21" ht="16.2" customHeight="1" thickBot="1" x14ac:dyDescent="0.35">
      <c r="A38" s="717">
        <v>35</v>
      </c>
      <c r="B38" s="715" t="s">
        <v>230</v>
      </c>
      <c r="C38" s="717">
        <v>83.7</v>
      </c>
      <c r="D38" s="718">
        <v>0.96</v>
      </c>
      <c r="E38" s="719">
        <v>34699</v>
      </c>
      <c r="F38" s="720">
        <v>16288874.050000001</v>
      </c>
      <c r="G38" s="720">
        <v>7679893.5</v>
      </c>
      <c r="H38" s="720">
        <v>3668249.7</v>
      </c>
      <c r="I38" s="720">
        <v>1104624.05</v>
      </c>
      <c r="J38" s="720">
        <v>3836106.8</v>
      </c>
      <c r="K38" s="718">
        <v>220.28</v>
      </c>
      <c r="L38" s="720">
        <v>35881678.950000003</v>
      </c>
      <c r="M38" s="714" t="s">
        <v>176</v>
      </c>
      <c r="N38" s="714" t="s">
        <v>199</v>
      </c>
      <c r="O38" s="714">
        <v>2605</v>
      </c>
      <c r="P38" s="714" t="s">
        <v>199</v>
      </c>
      <c r="Q38" s="714">
        <v>710</v>
      </c>
      <c r="R38" s="714" t="s">
        <v>190</v>
      </c>
      <c r="S38" s="721">
        <v>135020.35</v>
      </c>
      <c r="T38" s="714" t="s">
        <v>185</v>
      </c>
      <c r="U38" s="716"/>
    </row>
    <row r="39" spans="1:21" ht="16.2" customHeight="1" thickBot="1" x14ac:dyDescent="0.35">
      <c r="A39" s="717">
        <v>36</v>
      </c>
      <c r="B39" s="715" t="s">
        <v>231</v>
      </c>
      <c r="C39" s="717">
        <v>290.55</v>
      </c>
      <c r="D39" s="718">
        <v>0.7</v>
      </c>
      <c r="E39" s="719">
        <v>37437</v>
      </c>
      <c r="F39" s="720">
        <v>142141374.81999999</v>
      </c>
      <c r="G39" s="720">
        <v>88955643.909999996</v>
      </c>
      <c r="H39" s="720">
        <v>29193359.260000002</v>
      </c>
      <c r="I39" s="720">
        <v>7145694.04</v>
      </c>
      <c r="J39" s="720">
        <v>16846650.609999999</v>
      </c>
      <c r="K39" s="718">
        <v>120.37</v>
      </c>
      <c r="L39" s="720">
        <v>171089648.63</v>
      </c>
      <c r="M39" s="714" t="s">
        <v>176</v>
      </c>
      <c r="N39" s="714" t="s">
        <v>199</v>
      </c>
      <c r="O39" s="714">
        <v>2605</v>
      </c>
      <c r="P39" s="714" t="s">
        <v>199</v>
      </c>
      <c r="Q39" s="714">
        <v>652</v>
      </c>
      <c r="R39" s="714" t="s">
        <v>184</v>
      </c>
      <c r="S39" s="721">
        <v>437530.42</v>
      </c>
      <c r="T39" s="714" t="s">
        <v>185</v>
      </c>
      <c r="U39" s="716"/>
    </row>
    <row r="40" spans="1:21" ht="16.2" customHeight="1" thickBot="1" x14ac:dyDescent="0.35">
      <c r="A40" s="717">
        <v>37</v>
      </c>
      <c r="B40" s="715" t="s">
        <v>232</v>
      </c>
      <c r="C40" s="717">
        <v>38.799999999999997</v>
      </c>
      <c r="D40" s="718">
        <v>1</v>
      </c>
      <c r="E40" s="719">
        <v>34699</v>
      </c>
      <c r="F40" s="720">
        <v>6196483.6900000004</v>
      </c>
      <c r="G40" s="720">
        <v>2492065</v>
      </c>
      <c r="H40" s="720">
        <v>1414090.76</v>
      </c>
      <c r="I40" s="720">
        <v>512060.98</v>
      </c>
      <c r="J40" s="720">
        <v>1778266.95</v>
      </c>
      <c r="K40" s="718">
        <v>220.28</v>
      </c>
      <c r="L40" s="720">
        <v>13649822.43</v>
      </c>
      <c r="M40" s="714" t="s">
        <v>176</v>
      </c>
      <c r="N40" s="714" t="s">
        <v>199</v>
      </c>
      <c r="O40" s="714">
        <v>2605</v>
      </c>
      <c r="P40" s="714" t="s">
        <v>199</v>
      </c>
      <c r="Q40" s="714">
        <v>729</v>
      </c>
      <c r="R40" s="714" t="s">
        <v>190</v>
      </c>
      <c r="S40" s="721">
        <v>67206.710000000006</v>
      </c>
      <c r="T40" s="714" t="s">
        <v>185</v>
      </c>
      <c r="U40" s="716"/>
    </row>
    <row r="41" spans="1:21" ht="16.2" customHeight="1" thickBot="1" x14ac:dyDescent="0.35">
      <c r="A41" s="717">
        <v>38</v>
      </c>
      <c r="B41" s="715" t="s">
        <v>233</v>
      </c>
      <c r="C41" s="717">
        <v>16.95</v>
      </c>
      <c r="D41" s="718">
        <v>1</v>
      </c>
      <c r="E41" s="719">
        <v>34699</v>
      </c>
      <c r="F41" s="720">
        <v>2963308</v>
      </c>
      <c r="G41" s="720">
        <v>1088673</v>
      </c>
      <c r="H41" s="720">
        <v>615144</v>
      </c>
      <c r="I41" s="720">
        <v>223696</v>
      </c>
      <c r="J41" s="720">
        <v>1035795</v>
      </c>
      <c r="K41" s="718">
        <v>220.28</v>
      </c>
      <c r="L41" s="720">
        <v>6527674.4100000001</v>
      </c>
      <c r="M41" s="714" t="s">
        <v>176</v>
      </c>
      <c r="N41" s="714" t="s">
        <v>199</v>
      </c>
      <c r="O41" s="714">
        <v>2605</v>
      </c>
      <c r="P41" s="714" t="s">
        <v>199</v>
      </c>
      <c r="Q41" s="714">
        <v>652</v>
      </c>
      <c r="R41" s="714" t="s">
        <v>184</v>
      </c>
      <c r="S41" s="721">
        <v>26236.03</v>
      </c>
      <c r="T41" s="714" t="s">
        <v>185</v>
      </c>
      <c r="U41" s="716"/>
    </row>
    <row r="42" spans="1:21" ht="16.2" customHeight="1" thickBot="1" x14ac:dyDescent="0.35">
      <c r="A42" s="717">
        <v>39</v>
      </c>
      <c r="B42" s="715" t="s">
        <v>233</v>
      </c>
      <c r="C42" s="717">
        <v>54.92</v>
      </c>
      <c r="D42" s="718">
        <v>1</v>
      </c>
      <c r="E42" s="719">
        <v>37865</v>
      </c>
      <c r="F42" s="720">
        <v>17819376.629999999</v>
      </c>
      <c r="G42" s="720">
        <v>3950067.93</v>
      </c>
      <c r="H42" s="720">
        <v>8676831.8200000003</v>
      </c>
      <c r="I42" s="720">
        <v>2276023.36</v>
      </c>
      <c r="J42" s="720">
        <v>2916453.52</v>
      </c>
      <c r="K42" s="718">
        <v>112.1</v>
      </c>
      <c r="L42" s="720">
        <v>19975730.75</v>
      </c>
      <c r="M42" s="714" t="s">
        <v>176</v>
      </c>
      <c r="N42" s="714" t="s">
        <v>199</v>
      </c>
      <c r="O42" s="714">
        <v>2605</v>
      </c>
      <c r="P42" s="714" t="s">
        <v>199</v>
      </c>
      <c r="Q42" s="714">
        <v>652</v>
      </c>
      <c r="R42" s="714" t="s">
        <v>184</v>
      </c>
      <c r="S42" s="721">
        <v>85007.92</v>
      </c>
      <c r="T42" s="714" t="s">
        <v>185</v>
      </c>
      <c r="U42" s="716"/>
    </row>
    <row r="43" spans="1:21" ht="16.2" customHeight="1" thickBot="1" x14ac:dyDescent="0.35">
      <c r="A43" s="717">
        <v>40</v>
      </c>
      <c r="B43" s="715" t="s">
        <v>233</v>
      </c>
      <c r="C43" s="717">
        <v>133.4</v>
      </c>
      <c r="D43" s="718">
        <v>0.75</v>
      </c>
      <c r="E43" s="719">
        <v>34699</v>
      </c>
      <c r="F43" s="720">
        <v>11127132.65</v>
      </c>
      <c r="G43" s="720">
        <v>2448023.4</v>
      </c>
      <c r="H43" s="720">
        <v>3657806.27</v>
      </c>
      <c r="I43" s="720">
        <v>1760535.82</v>
      </c>
      <c r="J43" s="720">
        <v>3260767.16</v>
      </c>
      <c r="K43" s="718">
        <v>220.28</v>
      </c>
      <c r="L43" s="720">
        <v>24511221.600000001</v>
      </c>
      <c r="M43" s="714" t="s">
        <v>176</v>
      </c>
      <c r="N43" s="714" t="s">
        <v>199</v>
      </c>
      <c r="O43" s="714">
        <v>2605</v>
      </c>
      <c r="P43" s="714" t="s">
        <v>199</v>
      </c>
      <c r="Q43" s="714">
        <v>652</v>
      </c>
      <c r="R43" s="714" t="s">
        <v>184</v>
      </c>
      <c r="S43" s="721">
        <v>218078.32</v>
      </c>
      <c r="T43" s="714" t="s">
        <v>194</v>
      </c>
      <c r="U43" s="716"/>
    </row>
    <row r="44" spans="1:21" ht="16.2" customHeight="1" thickBot="1" x14ac:dyDescent="0.35">
      <c r="A44" s="717">
        <v>41</v>
      </c>
      <c r="B44" s="715" t="s">
        <v>234</v>
      </c>
      <c r="C44" s="717">
        <v>173.19</v>
      </c>
      <c r="D44" s="718">
        <v>0.75</v>
      </c>
      <c r="E44" s="719">
        <v>34699</v>
      </c>
      <c r="F44" s="720">
        <v>19390521</v>
      </c>
      <c r="G44" s="720">
        <v>3178210</v>
      </c>
      <c r="H44" s="720">
        <v>5989071</v>
      </c>
      <c r="I44" s="720">
        <v>2285661</v>
      </c>
      <c r="J44" s="720">
        <v>7937579</v>
      </c>
      <c r="K44" s="718">
        <v>220.28</v>
      </c>
      <c r="L44" s="720">
        <v>42714091.049999997</v>
      </c>
      <c r="M44" s="714" t="s">
        <v>176</v>
      </c>
      <c r="N44" s="714" t="s">
        <v>199</v>
      </c>
      <c r="O44" s="714">
        <v>2605</v>
      </c>
      <c r="P44" s="714" t="s">
        <v>199</v>
      </c>
      <c r="Q44" s="714">
        <v>708</v>
      </c>
      <c r="R44" s="714" t="s">
        <v>190</v>
      </c>
      <c r="S44" s="721">
        <v>283977.90999999997</v>
      </c>
      <c r="T44" s="714" t="s">
        <v>185</v>
      </c>
      <c r="U44" s="716"/>
    </row>
    <row r="45" spans="1:21" ht="16.2" customHeight="1" thickBot="1" x14ac:dyDescent="0.35">
      <c r="A45" s="717">
        <v>42</v>
      </c>
      <c r="B45" s="715" t="s">
        <v>235</v>
      </c>
      <c r="C45" s="717">
        <v>36.700000000000003</v>
      </c>
      <c r="D45" s="718">
        <v>1</v>
      </c>
      <c r="E45" s="719">
        <v>35430</v>
      </c>
      <c r="F45" s="720">
        <v>7379436</v>
      </c>
      <c r="G45" s="720">
        <v>2680898</v>
      </c>
      <c r="H45" s="720">
        <v>1596995</v>
      </c>
      <c r="I45" s="720">
        <v>550860</v>
      </c>
      <c r="J45" s="720">
        <v>2550683</v>
      </c>
      <c r="K45" s="718">
        <v>173.08</v>
      </c>
      <c r="L45" s="720">
        <v>12772215.25</v>
      </c>
      <c r="M45" s="714" t="s">
        <v>176</v>
      </c>
      <c r="N45" s="714" t="s">
        <v>199</v>
      </c>
      <c r="O45" s="714">
        <v>2605</v>
      </c>
      <c r="P45" s="714" t="s">
        <v>199</v>
      </c>
      <c r="Q45" s="714">
        <v>708</v>
      </c>
      <c r="R45" s="714" t="s">
        <v>190</v>
      </c>
      <c r="S45" s="721">
        <v>60176.62</v>
      </c>
      <c r="T45" s="714" t="s">
        <v>185</v>
      </c>
      <c r="U45" s="716"/>
    </row>
    <row r="46" spans="1:21" ht="16.2" customHeight="1" thickBot="1" x14ac:dyDescent="0.35">
      <c r="A46" s="717">
        <v>43</v>
      </c>
      <c r="B46" s="715" t="s">
        <v>236</v>
      </c>
      <c r="C46" s="717"/>
      <c r="D46" s="718"/>
      <c r="E46" s="719"/>
      <c r="F46" s="720"/>
      <c r="G46" s="720"/>
      <c r="H46" s="720"/>
      <c r="I46" s="720"/>
      <c r="J46" s="720"/>
      <c r="K46" s="718"/>
      <c r="L46" s="720"/>
      <c r="M46" s="714" t="s">
        <v>176</v>
      </c>
      <c r="N46" s="714" t="s">
        <v>199</v>
      </c>
      <c r="O46" s="714">
        <v>2605</v>
      </c>
      <c r="P46" s="714" t="s">
        <v>199</v>
      </c>
      <c r="Q46" s="714"/>
      <c r="R46" s="714" t="s">
        <v>237</v>
      </c>
      <c r="S46" s="721"/>
      <c r="T46" s="714"/>
      <c r="U46" s="716"/>
    </row>
    <row r="47" spans="1:21" ht="16.2" customHeight="1" thickBot="1" x14ac:dyDescent="0.35">
      <c r="A47" s="717">
        <v>44</v>
      </c>
      <c r="B47" s="715" t="s">
        <v>238</v>
      </c>
      <c r="C47" s="717">
        <v>43.72</v>
      </c>
      <c r="D47" s="718">
        <v>1</v>
      </c>
      <c r="E47" s="719">
        <v>34699</v>
      </c>
      <c r="F47" s="720">
        <v>9157244.7100000009</v>
      </c>
      <c r="G47" s="720">
        <v>4011528.6</v>
      </c>
      <c r="H47" s="720">
        <v>2586940.31</v>
      </c>
      <c r="I47" s="720">
        <v>549668.56000000006</v>
      </c>
      <c r="J47" s="720">
        <v>2009107.24</v>
      </c>
      <c r="K47" s="718">
        <v>220.28</v>
      </c>
      <c r="L47" s="720">
        <v>20171886.27</v>
      </c>
      <c r="M47" s="714" t="s">
        <v>176</v>
      </c>
      <c r="N47" s="714" t="s">
        <v>199</v>
      </c>
      <c r="O47" s="714">
        <v>2605</v>
      </c>
      <c r="P47" s="714" t="s">
        <v>199</v>
      </c>
      <c r="Q47" s="714" t="s">
        <v>239</v>
      </c>
      <c r="R47" s="714" t="s">
        <v>190</v>
      </c>
      <c r="S47" s="721">
        <v>77566.52</v>
      </c>
      <c r="T47" s="714" t="s">
        <v>185</v>
      </c>
      <c r="U47" s="716"/>
    </row>
    <row r="48" spans="1:21" ht="16.2" customHeight="1" thickBot="1" x14ac:dyDescent="0.35">
      <c r="A48" s="717">
        <v>45</v>
      </c>
      <c r="B48" s="715" t="s">
        <v>240</v>
      </c>
      <c r="C48" s="717">
        <v>23.73</v>
      </c>
      <c r="D48" s="718">
        <v>1</v>
      </c>
      <c r="E48" s="719">
        <v>37222</v>
      </c>
      <c r="F48" s="720">
        <v>3175855.25</v>
      </c>
      <c r="G48" s="720">
        <v>1088673</v>
      </c>
      <c r="H48" s="720">
        <v>1089916.25</v>
      </c>
      <c r="I48" s="720">
        <v>313175</v>
      </c>
      <c r="J48" s="720">
        <v>684091</v>
      </c>
      <c r="K48" s="718">
        <v>123.88</v>
      </c>
      <c r="L48" s="720">
        <v>3934239.07</v>
      </c>
      <c r="M48" s="714" t="s">
        <v>176</v>
      </c>
      <c r="N48" s="714" t="s">
        <v>199</v>
      </c>
      <c r="O48" s="714">
        <v>2605</v>
      </c>
      <c r="P48" s="714" t="s">
        <v>199</v>
      </c>
      <c r="Q48" s="714">
        <v>689</v>
      </c>
      <c r="R48" s="714" t="s">
        <v>190</v>
      </c>
      <c r="S48" s="721">
        <v>41488.78</v>
      </c>
      <c r="T48" s="714" t="s">
        <v>194</v>
      </c>
      <c r="U48" s="716"/>
    </row>
    <row r="49" spans="1:21" ht="16.2" customHeight="1" thickBot="1" x14ac:dyDescent="0.35">
      <c r="A49" s="717">
        <v>46</v>
      </c>
      <c r="B49" s="715" t="s">
        <v>240</v>
      </c>
      <c r="C49" s="717">
        <v>86.45</v>
      </c>
      <c r="D49" s="718">
        <v>0.96</v>
      </c>
      <c r="E49" s="719">
        <v>36525</v>
      </c>
      <c r="F49" s="720">
        <v>27907511.780000001</v>
      </c>
      <c r="G49" s="720">
        <v>12370995</v>
      </c>
      <c r="H49" s="720">
        <v>7562448.3200000003</v>
      </c>
      <c r="I49" s="720">
        <v>1778261.8</v>
      </c>
      <c r="J49" s="720">
        <v>6195806.6600000001</v>
      </c>
      <c r="K49" s="718">
        <v>139.35</v>
      </c>
      <c r="L49" s="720">
        <v>38890431.619999997</v>
      </c>
      <c r="M49" s="714" t="s">
        <v>176</v>
      </c>
      <c r="N49" s="714" t="s">
        <v>199</v>
      </c>
      <c r="O49" s="714">
        <v>2605</v>
      </c>
      <c r="P49" s="714" t="s">
        <v>199</v>
      </c>
      <c r="Q49" s="714">
        <v>689</v>
      </c>
      <c r="R49" s="714" t="s">
        <v>190</v>
      </c>
      <c r="S49" s="721">
        <v>149041.56</v>
      </c>
      <c r="T49" s="714" t="s">
        <v>185</v>
      </c>
      <c r="U49" s="716"/>
    </row>
    <row r="50" spans="1:21" ht="16.2" customHeight="1" thickBot="1" x14ac:dyDescent="0.35">
      <c r="A50" s="717">
        <v>47</v>
      </c>
      <c r="B50" s="715" t="s">
        <v>241</v>
      </c>
      <c r="C50" s="717">
        <v>21.25</v>
      </c>
      <c r="D50" s="718">
        <v>1</v>
      </c>
      <c r="E50" s="719">
        <v>34699</v>
      </c>
      <c r="F50" s="720">
        <v>2749474.67</v>
      </c>
      <c r="G50" s="720">
        <v>779917.5</v>
      </c>
      <c r="H50" s="720">
        <v>715190.03</v>
      </c>
      <c r="I50" s="720">
        <v>280445.17</v>
      </c>
      <c r="J50" s="720">
        <v>973921.97</v>
      </c>
      <c r="K50" s="718">
        <v>220.28</v>
      </c>
      <c r="L50" s="720">
        <v>6056635.1699999999</v>
      </c>
      <c r="M50" s="714" t="s">
        <v>176</v>
      </c>
      <c r="N50" s="714" t="s">
        <v>199</v>
      </c>
      <c r="O50" s="714">
        <v>2605</v>
      </c>
      <c r="P50" s="714" t="s">
        <v>199</v>
      </c>
      <c r="Q50" s="714" t="s">
        <v>242</v>
      </c>
      <c r="R50" s="714" t="s">
        <v>190</v>
      </c>
      <c r="S50" s="721">
        <v>25591.17</v>
      </c>
      <c r="T50" s="714" t="s">
        <v>185</v>
      </c>
      <c r="U50" s="716"/>
    </row>
    <row r="51" spans="1:21" ht="16.2" customHeight="1" thickBot="1" x14ac:dyDescent="0.35">
      <c r="A51" s="717">
        <v>48</v>
      </c>
      <c r="B51" s="715" t="s">
        <v>241</v>
      </c>
      <c r="C51" s="717">
        <v>36.43</v>
      </c>
      <c r="D51" s="718">
        <v>1</v>
      </c>
      <c r="E51" s="719">
        <v>34699</v>
      </c>
      <c r="F51" s="720">
        <v>5909796</v>
      </c>
      <c r="G51" s="720">
        <v>2339844</v>
      </c>
      <c r="H51" s="720">
        <v>1419524</v>
      </c>
      <c r="I51" s="720">
        <v>480782</v>
      </c>
      <c r="J51" s="720">
        <v>1669646</v>
      </c>
      <c r="K51" s="718">
        <v>220.28</v>
      </c>
      <c r="L51" s="720">
        <v>13018297.16</v>
      </c>
      <c r="M51" s="714" t="s">
        <v>176</v>
      </c>
      <c r="N51" s="714" t="s">
        <v>199</v>
      </c>
      <c r="O51" s="714">
        <v>2605</v>
      </c>
      <c r="P51" s="714" t="s">
        <v>199</v>
      </c>
      <c r="Q51" s="714" t="s">
        <v>243</v>
      </c>
      <c r="R51" s="714" t="s">
        <v>190</v>
      </c>
      <c r="S51" s="721">
        <v>67077.490000000005</v>
      </c>
      <c r="T51" s="714" t="s">
        <v>185</v>
      </c>
      <c r="U51" s="716"/>
    </row>
    <row r="52" spans="1:21" ht="16.2" customHeight="1" thickBot="1" x14ac:dyDescent="0.35">
      <c r="A52" s="717">
        <v>49</v>
      </c>
      <c r="B52" s="715" t="s">
        <v>244</v>
      </c>
      <c r="C52" s="717">
        <v>13.8</v>
      </c>
      <c r="D52" s="718">
        <v>1</v>
      </c>
      <c r="E52" s="719">
        <v>34699</v>
      </c>
      <c r="F52" s="720">
        <v>2518730.7799999998</v>
      </c>
      <c r="G52" s="720">
        <v>1266219</v>
      </c>
      <c r="H52" s="720">
        <v>437911.05</v>
      </c>
      <c r="I52" s="720">
        <v>182124.34</v>
      </c>
      <c r="J52" s="720">
        <v>632476.39</v>
      </c>
      <c r="K52" s="718">
        <v>220.28</v>
      </c>
      <c r="L52" s="720">
        <v>5548344.7699999996</v>
      </c>
      <c r="M52" s="714" t="s">
        <v>176</v>
      </c>
      <c r="N52" s="714" t="s">
        <v>199</v>
      </c>
      <c r="O52" s="714">
        <v>2605</v>
      </c>
      <c r="P52" s="714" t="s">
        <v>199</v>
      </c>
      <c r="Q52" s="714" t="s">
        <v>245</v>
      </c>
      <c r="R52" s="714" t="s">
        <v>190</v>
      </c>
      <c r="S52" s="721">
        <v>20451.04</v>
      </c>
      <c r="T52" s="714" t="s">
        <v>185</v>
      </c>
      <c r="U52" s="716"/>
    </row>
    <row r="53" spans="1:21" ht="16.2" customHeight="1" thickBot="1" x14ac:dyDescent="0.35">
      <c r="A53" s="717">
        <v>50</v>
      </c>
      <c r="B53" s="715" t="s">
        <v>246</v>
      </c>
      <c r="C53" s="717">
        <v>78.5</v>
      </c>
      <c r="D53" s="718">
        <v>0.95</v>
      </c>
      <c r="E53" s="719">
        <v>34699</v>
      </c>
      <c r="F53" s="720">
        <v>11108243.98</v>
      </c>
      <c r="G53" s="720">
        <v>1648837.35</v>
      </c>
      <c r="H53" s="720">
        <v>4155647.17</v>
      </c>
      <c r="I53" s="720">
        <v>1185788.18</v>
      </c>
      <c r="J53" s="720">
        <v>4117971.28</v>
      </c>
      <c r="K53" s="718">
        <v>220.28</v>
      </c>
      <c r="L53" s="720">
        <v>24469613</v>
      </c>
      <c r="M53" s="714" t="s">
        <v>176</v>
      </c>
      <c r="N53" s="714" t="s">
        <v>199</v>
      </c>
      <c r="O53" s="714">
        <v>2605</v>
      </c>
      <c r="P53" s="714" t="s">
        <v>199</v>
      </c>
      <c r="Q53" s="714" t="s">
        <v>247</v>
      </c>
      <c r="R53" s="714" t="s">
        <v>190</v>
      </c>
      <c r="S53" s="721">
        <v>97092.49</v>
      </c>
      <c r="T53" s="714" t="s">
        <v>185</v>
      </c>
      <c r="U53" s="716"/>
    </row>
    <row r="54" spans="1:21" ht="16.2" customHeight="1" thickBot="1" x14ac:dyDescent="0.35">
      <c r="A54" s="717">
        <v>51</v>
      </c>
      <c r="B54" s="715" t="s">
        <v>248</v>
      </c>
      <c r="C54" s="717">
        <v>78.56</v>
      </c>
      <c r="D54" s="718">
        <v>0.97</v>
      </c>
      <c r="E54" s="718"/>
      <c r="F54" s="718"/>
      <c r="G54" s="718"/>
      <c r="H54" s="718"/>
      <c r="I54" s="718"/>
      <c r="J54" s="718"/>
      <c r="K54" s="718">
        <v>0</v>
      </c>
      <c r="L54" s="718"/>
      <c r="M54" s="714" t="s">
        <v>176</v>
      </c>
      <c r="N54" s="714" t="s">
        <v>199</v>
      </c>
      <c r="O54" s="714">
        <v>2605</v>
      </c>
      <c r="P54" s="714" t="s">
        <v>199</v>
      </c>
      <c r="Q54" s="714" t="s">
        <v>249</v>
      </c>
      <c r="R54" s="714" t="s">
        <v>190</v>
      </c>
      <c r="S54" s="721">
        <v>97166.94</v>
      </c>
      <c r="T54" s="714" t="s">
        <v>185</v>
      </c>
      <c r="U54" s="716"/>
    </row>
    <row r="55" spans="1:21" ht="16.2" customHeight="1" thickBot="1" x14ac:dyDescent="0.35">
      <c r="A55" s="717">
        <v>52</v>
      </c>
      <c r="B55" s="715" t="s">
        <v>250</v>
      </c>
      <c r="C55" s="717">
        <v>50.87</v>
      </c>
      <c r="D55" s="718">
        <v>1</v>
      </c>
      <c r="E55" s="719">
        <v>34699</v>
      </c>
      <c r="F55" s="720">
        <v>8485336</v>
      </c>
      <c r="G55" s="720">
        <v>4667577</v>
      </c>
      <c r="H55" s="720">
        <v>1679921</v>
      </c>
      <c r="I55" s="720">
        <v>671353</v>
      </c>
      <c r="J55" s="720">
        <v>1466485</v>
      </c>
      <c r="K55" s="718">
        <v>220.28</v>
      </c>
      <c r="L55" s="720">
        <v>18691783.190000001</v>
      </c>
      <c r="M55" s="714" t="s">
        <v>176</v>
      </c>
      <c r="N55" s="714" t="s">
        <v>199</v>
      </c>
      <c r="O55" s="714">
        <v>2605</v>
      </c>
      <c r="P55" s="714" t="s">
        <v>199</v>
      </c>
      <c r="Q55" s="714">
        <v>728</v>
      </c>
      <c r="R55" s="714" t="s">
        <v>190</v>
      </c>
      <c r="S55" s="721">
        <v>66719.34</v>
      </c>
      <c r="T55" s="714" t="s">
        <v>185</v>
      </c>
      <c r="U55" s="716"/>
    </row>
    <row r="56" spans="1:21" ht="16.2" customHeight="1" thickBot="1" x14ac:dyDescent="0.35">
      <c r="A56" s="717">
        <v>53</v>
      </c>
      <c r="B56" s="715" t="s">
        <v>251</v>
      </c>
      <c r="C56" s="717">
        <v>92.72</v>
      </c>
      <c r="D56" s="718">
        <v>0.95</v>
      </c>
      <c r="E56" s="719">
        <v>34699</v>
      </c>
      <c r="F56" s="720">
        <v>4119075.74</v>
      </c>
      <c r="G56" s="720">
        <v>1747015.2</v>
      </c>
      <c r="H56" s="720">
        <v>707667.74</v>
      </c>
      <c r="I56" s="720">
        <v>295555</v>
      </c>
      <c r="J56" s="720">
        <v>1368837.8</v>
      </c>
      <c r="K56" s="718">
        <v>220.28</v>
      </c>
      <c r="L56" s="720">
        <v>9073638.4100000001</v>
      </c>
      <c r="M56" s="714" t="s">
        <v>176</v>
      </c>
      <c r="N56" s="714" t="s">
        <v>199</v>
      </c>
      <c r="O56" s="714">
        <v>2605</v>
      </c>
      <c r="P56" s="714" t="s">
        <v>199</v>
      </c>
      <c r="Q56" s="714">
        <v>1377</v>
      </c>
      <c r="R56" s="714" t="s">
        <v>184</v>
      </c>
      <c r="S56" s="721">
        <v>72411.11</v>
      </c>
      <c r="T56" s="714" t="s">
        <v>185</v>
      </c>
      <c r="U56" s="716"/>
    </row>
    <row r="57" spans="1:21" ht="16.2" customHeight="1" thickBot="1" x14ac:dyDescent="0.35">
      <c r="A57" s="717">
        <v>54</v>
      </c>
      <c r="B57" s="715" t="s">
        <v>252</v>
      </c>
      <c r="C57" s="717">
        <v>31.4</v>
      </c>
      <c r="D57" s="718">
        <v>1</v>
      </c>
      <c r="E57" s="719">
        <v>34699</v>
      </c>
      <c r="F57" s="720">
        <v>5754224.5099999998</v>
      </c>
      <c r="G57" s="720">
        <v>2881107</v>
      </c>
      <c r="H57" s="720">
        <v>1019605.34</v>
      </c>
      <c r="I57" s="720">
        <v>414399.23</v>
      </c>
      <c r="J57" s="720">
        <v>1439112.94</v>
      </c>
      <c r="K57" s="718">
        <v>220.28</v>
      </c>
      <c r="L57" s="720">
        <v>12675599.050000001</v>
      </c>
      <c r="M57" s="714" t="s">
        <v>176</v>
      </c>
      <c r="N57" s="714" t="s">
        <v>199</v>
      </c>
      <c r="O57" s="714">
        <v>2605</v>
      </c>
      <c r="P57" s="714" t="s">
        <v>199</v>
      </c>
      <c r="Q57" s="714" t="s">
        <v>253</v>
      </c>
      <c r="R57" s="714" t="s">
        <v>190</v>
      </c>
      <c r="S57" s="721">
        <v>41183.300000000003</v>
      </c>
      <c r="T57" s="714" t="s">
        <v>185</v>
      </c>
      <c r="U57" s="716"/>
    </row>
    <row r="58" spans="1:21" ht="16.2" customHeight="1" thickBot="1" x14ac:dyDescent="0.35">
      <c r="A58" s="717">
        <v>55</v>
      </c>
      <c r="B58" s="715" t="s">
        <v>252</v>
      </c>
      <c r="C58" s="717">
        <v>121.52</v>
      </c>
      <c r="D58" s="718">
        <v>0.75</v>
      </c>
      <c r="E58" s="719">
        <v>34699</v>
      </c>
      <c r="F58" s="720">
        <v>18594917.98</v>
      </c>
      <c r="G58" s="720">
        <v>9932478.75</v>
      </c>
      <c r="H58" s="720">
        <v>3337846.83</v>
      </c>
      <c r="I58" s="720">
        <v>1633164.37</v>
      </c>
      <c r="J58" s="720">
        <v>3691428.03</v>
      </c>
      <c r="K58" s="718">
        <v>220.28</v>
      </c>
      <c r="L58" s="720">
        <v>40961509.990000002</v>
      </c>
      <c r="M58" s="714" t="s">
        <v>176</v>
      </c>
      <c r="N58" s="714" t="s">
        <v>199</v>
      </c>
      <c r="O58" s="714">
        <v>2605</v>
      </c>
      <c r="P58" s="714" t="s">
        <v>199</v>
      </c>
      <c r="Q58" s="714" t="s">
        <v>253</v>
      </c>
      <c r="R58" s="714" t="s">
        <v>190</v>
      </c>
      <c r="S58" s="721">
        <v>151349.13</v>
      </c>
      <c r="T58" s="714" t="s">
        <v>185</v>
      </c>
      <c r="U58" s="716"/>
    </row>
    <row r="59" spans="1:21" ht="16.2" customHeight="1" thickBot="1" x14ac:dyDescent="0.35">
      <c r="A59" s="717">
        <v>56</v>
      </c>
      <c r="B59" s="715" t="s">
        <v>254</v>
      </c>
      <c r="C59" s="717">
        <v>90</v>
      </c>
      <c r="D59" s="718">
        <v>0.96</v>
      </c>
      <c r="E59" s="719">
        <v>34699</v>
      </c>
      <c r="F59" s="720">
        <v>11451593</v>
      </c>
      <c r="G59" s="720">
        <v>3911516</v>
      </c>
      <c r="H59" s="720">
        <v>3803027</v>
      </c>
      <c r="I59" s="720">
        <v>1071631</v>
      </c>
      <c r="J59" s="720">
        <v>2665419</v>
      </c>
      <c r="K59" s="718">
        <v>220.28</v>
      </c>
      <c r="L59" s="720">
        <v>25225953.760000002</v>
      </c>
      <c r="M59" s="714" t="s">
        <v>176</v>
      </c>
      <c r="N59" s="714" t="s">
        <v>199</v>
      </c>
      <c r="O59" s="714">
        <v>2605</v>
      </c>
      <c r="P59" s="714" t="s">
        <v>199</v>
      </c>
      <c r="Q59" s="714">
        <v>164</v>
      </c>
      <c r="R59" s="714" t="s">
        <v>190</v>
      </c>
      <c r="S59" s="721">
        <v>102963.01</v>
      </c>
      <c r="T59" s="714" t="s">
        <v>185</v>
      </c>
      <c r="U59" s="716"/>
    </row>
    <row r="60" spans="1:21" ht="16.2" customHeight="1" thickBot="1" x14ac:dyDescent="0.35">
      <c r="A60" s="717">
        <v>57</v>
      </c>
      <c r="B60" s="715" t="s">
        <v>255</v>
      </c>
      <c r="C60" s="717">
        <v>10.88</v>
      </c>
      <c r="D60" s="718">
        <v>1</v>
      </c>
      <c r="E60" s="719">
        <v>35854</v>
      </c>
      <c r="F60" s="720">
        <v>1202039.82</v>
      </c>
      <c r="G60" s="718"/>
      <c r="H60" s="718"/>
      <c r="I60" s="718"/>
      <c r="J60" s="718"/>
      <c r="K60" s="718">
        <v>156.34</v>
      </c>
      <c r="L60" s="720">
        <v>1879236.68</v>
      </c>
      <c r="M60" s="714" t="s">
        <v>176</v>
      </c>
      <c r="N60" s="714" t="s">
        <v>199</v>
      </c>
      <c r="O60" s="714">
        <v>2605</v>
      </c>
      <c r="P60" s="714" t="s">
        <v>199</v>
      </c>
      <c r="Q60" s="714">
        <v>113</v>
      </c>
      <c r="R60" s="714" t="s">
        <v>190</v>
      </c>
      <c r="S60" s="721">
        <v>12447.05</v>
      </c>
      <c r="T60" s="714" t="s">
        <v>185</v>
      </c>
      <c r="U60" s="716"/>
    </row>
    <row r="61" spans="1:21" ht="16.2" customHeight="1" thickBot="1" x14ac:dyDescent="0.35">
      <c r="A61" s="717">
        <v>58</v>
      </c>
      <c r="B61" s="715" t="s">
        <v>256</v>
      </c>
      <c r="C61" s="717">
        <v>30.69</v>
      </c>
      <c r="D61" s="718">
        <v>1</v>
      </c>
      <c r="E61" s="719">
        <v>37256</v>
      </c>
      <c r="F61" s="720">
        <v>4798830.25</v>
      </c>
      <c r="G61" s="720">
        <v>592169.98</v>
      </c>
      <c r="H61" s="720">
        <v>3229718.03</v>
      </c>
      <c r="I61" s="720">
        <v>562467.13</v>
      </c>
      <c r="J61" s="720">
        <v>414475.11</v>
      </c>
      <c r="K61" s="718">
        <v>123.05</v>
      </c>
      <c r="L61" s="720">
        <v>5904960.1500000004</v>
      </c>
      <c r="M61" s="714" t="s">
        <v>176</v>
      </c>
      <c r="N61" s="714" t="s">
        <v>199</v>
      </c>
      <c r="O61" s="714">
        <v>2605</v>
      </c>
      <c r="P61" s="714" t="s">
        <v>199</v>
      </c>
      <c r="Q61" s="714" t="s">
        <v>257</v>
      </c>
      <c r="R61" s="714" t="s">
        <v>190</v>
      </c>
      <c r="S61" s="721">
        <v>27280.13</v>
      </c>
      <c r="T61" s="714" t="s">
        <v>194</v>
      </c>
      <c r="U61" s="716"/>
    </row>
    <row r="62" spans="1:21" ht="16.2" customHeight="1" thickBot="1" x14ac:dyDescent="0.35">
      <c r="A62" s="717">
        <v>59</v>
      </c>
      <c r="B62" s="715" t="s">
        <v>258</v>
      </c>
      <c r="C62" s="717">
        <v>24.6</v>
      </c>
      <c r="D62" s="718">
        <v>1</v>
      </c>
      <c r="E62" s="719">
        <v>34699</v>
      </c>
      <c r="F62" s="720">
        <v>3847821.75</v>
      </c>
      <c r="G62" s="720">
        <v>1646084</v>
      </c>
      <c r="H62" s="720">
        <v>1080433</v>
      </c>
      <c r="I62" s="720">
        <v>355142</v>
      </c>
      <c r="J62" s="720">
        <v>766162</v>
      </c>
      <c r="K62" s="718">
        <v>220.28</v>
      </c>
      <c r="L62" s="720">
        <v>8476111.0099999998</v>
      </c>
      <c r="M62" s="714" t="s">
        <v>176</v>
      </c>
      <c r="N62" s="714" t="s">
        <v>199</v>
      </c>
      <c r="O62" s="714">
        <v>2605</v>
      </c>
      <c r="P62" s="714" t="s">
        <v>199</v>
      </c>
      <c r="Q62" s="714" t="s">
        <v>259</v>
      </c>
      <c r="R62" s="714" t="s">
        <v>190</v>
      </c>
      <c r="S62" s="721">
        <v>36832.839999999997</v>
      </c>
      <c r="T62" s="714" t="s">
        <v>185</v>
      </c>
      <c r="U62" s="716"/>
    </row>
    <row r="63" spans="1:21" ht="16.2" customHeight="1" thickBot="1" x14ac:dyDescent="0.35">
      <c r="A63" s="717">
        <v>60</v>
      </c>
      <c r="B63" s="715" t="s">
        <v>258</v>
      </c>
      <c r="C63" s="717">
        <v>75.650000000000006</v>
      </c>
      <c r="D63" s="718">
        <v>0.97</v>
      </c>
      <c r="E63" s="719">
        <v>34699</v>
      </c>
      <c r="F63" s="720">
        <v>10104903</v>
      </c>
      <c r="G63" s="720">
        <v>4627511</v>
      </c>
      <c r="H63" s="720">
        <v>2342023</v>
      </c>
      <c r="I63" s="720">
        <v>998385</v>
      </c>
      <c r="J63" s="720">
        <v>2136984</v>
      </c>
      <c r="K63" s="718">
        <v>220.28</v>
      </c>
      <c r="L63" s="720">
        <v>22259419.780000001</v>
      </c>
      <c r="M63" s="714" t="s">
        <v>176</v>
      </c>
      <c r="N63" s="714" t="s">
        <v>199</v>
      </c>
      <c r="O63" s="714">
        <v>2605</v>
      </c>
      <c r="P63" s="714" t="s">
        <v>199</v>
      </c>
      <c r="Q63" s="714" t="s">
        <v>260</v>
      </c>
      <c r="R63" s="714" t="s">
        <v>190</v>
      </c>
      <c r="S63" s="721">
        <v>113268.48</v>
      </c>
      <c r="T63" s="714" t="s">
        <v>185</v>
      </c>
      <c r="U63" s="716"/>
    </row>
    <row r="64" spans="1:21" ht="16.2" customHeight="1" thickBot="1" x14ac:dyDescent="0.35">
      <c r="A64" s="717">
        <v>61</v>
      </c>
      <c r="B64" s="715" t="s">
        <v>258</v>
      </c>
      <c r="C64" s="717">
        <v>48.05</v>
      </c>
      <c r="D64" s="718">
        <v>1</v>
      </c>
      <c r="E64" s="719">
        <v>34699</v>
      </c>
      <c r="F64" s="720">
        <v>3654789</v>
      </c>
      <c r="G64" s="720">
        <v>293922</v>
      </c>
      <c r="H64" s="720">
        <v>1369400</v>
      </c>
      <c r="I64" s="720">
        <v>634136</v>
      </c>
      <c r="J64" s="720">
        <v>1357331</v>
      </c>
      <c r="K64" s="718">
        <v>220.28</v>
      </c>
      <c r="L64" s="720">
        <v>8050891.9900000002</v>
      </c>
      <c r="M64" s="714" t="s">
        <v>176</v>
      </c>
      <c r="N64" s="714" t="s">
        <v>199</v>
      </c>
      <c r="O64" s="714">
        <v>2605</v>
      </c>
      <c r="P64" s="714" t="s">
        <v>199</v>
      </c>
      <c r="Q64" s="714" t="s">
        <v>261</v>
      </c>
      <c r="R64" s="714" t="s">
        <v>190</v>
      </c>
      <c r="S64" s="721">
        <v>71943.820000000007</v>
      </c>
      <c r="T64" s="714" t="s">
        <v>185</v>
      </c>
      <c r="U64" s="716"/>
    </row>
    <row r="65" spans="1:21" ht="16.2" customHeight="1" thickBot="1" x14ac:dyDescent="0.35">
      <c r="A65" s="717">
        <v>62</v>
      </c>
      <c r="B65" s="715" t="s">
        <v>262</v>
      </c>
      <c r="C65" s="717">
        <v>39.700000000000003</v>
      </c>
      <c r="D65" s="718">
        <v>1</v>
      </c>
      <c r="E65" s="719">
        <v>35854</v>
      </c>
      <c r="F65" s="720">
        <v>4081184.41</v>
      </c>
      <c r="G65" s="718"/>
      <c r="H65" s="718"/>
      <c r="I65" s="718"/>
      <c r="J65" s="718"/>
      <c r="K65" s="718">
        <v>156.34</v>
      </c>
      <c r="L65" s="720">
        <v>6380413.7800000003</v>
      </c>
      <c r="M65" s="714" t="s">
        <v>176</v>
      </c>
      <c r="N65" s="714" t="s">
        <v>199</v>
      </c>
      <c r="O65" s="714">
        <v>2605</v>
      </c>
      <c r="P65" s="714" t="s">
        <v>199</v>
      </c>
      <c r="Q65" s="714">
        <v>1181</v>
      </c>
      <c r="R65" s="714" t="s">
        <v>190</v>
      </c>
      <c r="S65" s="721">
        <v>59441.62</v>
      </c>
      <c r="T65" s="714" t="s">
        <v>194</v>
      </c>
      <c r="U65" s="716"/>
    </row>
    <row r="66" spans="1:21" ht="16.2" customHeight="1" thickBot="1" x14ac:dyDescent="0.35">
      <c r="A66" s="717">
        <v>63</v>
      </c>
      <c r="B66" s="715" t="s">
        <v>263</v>
      </c>
      <c r="C66" s="717">
        <v>96.63</v>
      </c>
      <c r="D66" s="718">
        <v>0.95</v>
      </c>
      <c r="E66" s="719">
        <v>35430</v>
      </c>
      <c r="F66" s="720">
        <v>8323954</v>
      </c>
      <c r="G66" s="720">
        <v>707835</v>
      </c>
      <c r="H66" s="720">
        <v>4741825</v>
      </c>
      <c r="I66" s="720">
        <v>2044389</v>
      </c>
      <c r="J66" s="720">
        <v>829905</v>
      </c>
      <c r="K66" s="718">
        <v>173.08</v>
      </c>
      <c r="L66" s="720">
        <v>14406972.6</v>
      </c>
      <c r="M66" s="714" t="s">
        <v>180</v>
      </c>
      <c r="N66" s="714" t="s">
        <v>199</v>
      </c>
      <c r="O66" s="714">
        <v>2605</v>
      </c>
      <c r="P66" s="714" t="s">
        <v>199</v>
      </c>
      <c r="Q66" s="714" t="s">
        <v>264</v>
      </c>
      <c r="R66" s="714" t="s">
        <v>190</v>
      </c>
      <c r="S66" s="721">
        <v>113926.77</v>
      </c>
      <c r="T66" s="714" t="s">
        <v>185</v>
      </c>
      <c r="U66" s="716"/>
    </row>
    <row r="67" spans="1:21" ht="16.2" customHeight="1" thickBot="1" x14ac:dyDescent="0.35">
      <c r="A67" s="717">
        <v>64</v>
      </c>
      <c r="B67" s="715" t="s">
        <v>265</v>
      </c>
      <c r="C67" s="717">
        <v>141</v>
      </c>
      <c r="D67" s="718"/>
      <c r="E67" s="719"/>
      <c r="F67" s="720"/>
      <c r="G67" s="720"/>
      <c r="H67" s="720"/>
      <c r="I67" s="720"/>
      <c r="J67" s="720"/>
      <c r="K67" s="718"/>
      <c r="L67" s="720"/>
      <c r="M67" s="714" t="s">
        <v>176</v>
      </c>
      <c r="N67" s="714" t="s">
        <v>266</v>
      </c>
      <c r="O67" s="714">
        <v>2612</v>
      </c>
      <c r="P67" s="714" t="s">
        <v>267</v>
      </c>
      <c r="Q67" s="714" t="s">
        <v>268</v>
      </c>
      <c r="R67" s="714" t="s">
        <v>190</v>
      </c>
      <c r="S67" s="721">
        <v>220000</v>
      </c>
      <c r="T67" s="714" t="s">
        <v>194</v>
      </c>
      <c r="U67" s="716"/>
    </row>
    <row r="68" spans="1:21" ht="16.2" customHeight="1" thickBot="1" x14ac:dyDescent="0.35">
      <c r="A68" s="717">
        <v>65</v>
      </c>
      <c r="B68" s="715" t="s">
        <v>269</v>
      </c>
      <c r="C68" s="717">
        <v>105.3</v>
      </c>
      <c r="D68" s="718">
        <v>1</v>
      </c>
      <c r="E68" s="719">
        <v>34699</v>
      </c>
      <c r="F68" s="720">
        <v>15804608</v>
      </c>
      <c r="G68" s="720">
        <v>6340469</v>
      </c>
      <c r="H68" s="720">
        <v>4552993</v>
      </c>
      <c r="I68" s="720">
        <v>1454637</v>
      </c>
      <c r="J68" s="720">
        <v>3456509</v>
      </c>
      <c r="K68" s="718">
        <v>220.28</v>
      </c>
      <c r="L68" s="720">
        <v>34814921.43</v>
      </c>
      <c r="M68" s="714" t="s">
        <v>176</v>
      </c>
      <c r="N68" s="714" t="s">
        <v>199</v>
      </c>
      <c r="O68" s="714">
        <v>2605</v>
      </c>
      <c r="P68" s="714" t="s">
        <v>199</v>
      </c>
      <c r="Q68" s="714">
        <v>646</v>
      </c>
      <c r="R68" s="714" t="s">
        <v>190</v>
      </c>
      <c r="S68" s="721">
        <v>137033.97</v>
      </c>
      <c r="T68" s="714" t="s">
        <v>185</v>
      </c>
      <c r="U68" s="716"/>
    </row>
    <row r="69" spans="1:21" ht="16.2" customHeight="1" thickBot="1" x14ac:dyDescent="0.35">
      <c r="A69" s="717">
        <v>66</v>
      </c>
      <c r="B69" s="715" t="s">
        <v>270</v>
      </c>
      <c r="C69" s="717">
        <v>34.700000000000003</v>
      </c>
      <c r="D69" s="718">
        <v>1</v>
      </c>
      <c r="E69" s="719">
        <v>34699</v>
      </c>
      <c r="F69" s="720">
        <v>4242721.08</v>
      </c>
      <c r="G69" s="720">
        <v>1671546.71</v>
      </c>
      <c r="H69" s="720">
        <v>952781.26</v>
      </c>
      <c r="I69" s="720">
        <v>479353.43</v>
      </c>
      <c r="J69" s="720">
        <v>1139039.68</v>
      </c>
      <c r="K69" s="718">
        <v>220.28</v>
      </c>
      <c r="L69" s="720">
        <v>9346008.5199999996</v>
      </c>
      <c r="M69" s="714" t="s">
        <v>176</v>
      </c>
      <c r="N69" s="714" t="s">
        <v>199</v>
      </c>
      <c r="O69" s="714">
        <v>2605</v>
      </c>
      <c r="P69" s="714" t="s">
        <v>199</v>
      </c>
      <c r="Q69" s="714">
        <v>634</v>
      </c>
      <c r="R69" s="714" t="s">
        <v>190</v>
      </c>
      <c r="S69" s="721">
        <v>36951.56</v>
      </c>
      <c r="T69" s="714" t="s">
        <v>185</v>
      </c>
      <c r="U69" s="716"/>
    </row>
    <row r="70" spans="1:21" ht="16.2" customHeight="1" thickBot="1" x14ac:dyDescent="0.35">
      <c r="A70" s="717">
        <v>67</v>
      </c>
      <c r="B70" s="715" t="s">
        <v>271</v>
      </c>
      <c r="C70" s="717">
        <v>28.7</v>
      </c>
      <c r="D70" s="718">
        <v>1</v>
      </c>
      <c r="E70" s="719">
        <v>34699</v>
      </c>
      <c r="F70" s="720">
        <v>4061697.3</v>
      </c>
      <c r="G70" s="720">
        <v>1382518.45</v>
      </c>
      <c r="H70" s="720">
        <v>1890447.8</v>
      </c>
      <c r="I70" s="720">
        <v>396468.1</v>
      </c>
      <c r="J70" s="720">
        <v>392262.95</v>
      </c>
      <c r="K70" s="718">
        <v>220.28</v>
      </c>
      <c r="L70" s="720">
        <v>8947243.2599999998</v>
      </c>
      <c r="M70" s="714" t="s">
        <v>176</v>
      </c>
      <c r="N70" s="714" t="s">
        <v>199</v>
      </c>
      <c r="O70" s="714">
        <v>2605</v>
      </c>
      <c r="P70" s="714" t="s">
        <v>199</v>
      </c>
      <c r="Q70" s="714">
        <v>662</v>
      </c>
      <c r="R70" s="714" t="s">
        <v>190</v>
      </c>
      <c r="S70" s="721">
        <v>36555.58</v>
      </c>
      <c r="T70" s="714" t="s">
        <v>185</v>
      </c>
      <c r="U70" s="716"/>
    </row>
    <row r="71" spans="1:21" ht="16.2" customHeight="1" thickBot="1" x14ac:dyDescent="0.35">
      <c r="A71" s="717">
        <v>68</v>
      </c>
      <c r="B71" s="715" t="s">
        <v>272</v>
      </c>
      <c r="C71" s="717">
        <v>20.079999999999998</v>
      </c>
      <c r="D71" s="718">
        <v>1</v>
      </c>
      <c r="E71" s="719">
        <v>34699</v>
      </c>
      <c r="F71" s="720">
        <v>1299999</v>
      </c>
      <c r="G71" s="720">
        <v>138183</v>
      </c>
      <c r="H71" s="720">
        <v>457390</v>
      </c>
      <c r="I71" s="720">
        <v>265004</v>
      </c>
      <c r="J71" s="720">
        <v>439422</v>
      </c>
      <c r="K71" s="718">
        <v>220.28</v>
      </c>
      <c r="L71" s="720">
        <v>2863681.47</v>
      </c>
      <c r="M71" s="714" t="s">
        <v>176</v>
      </c>
      <c r="N71" s="714" t="s">
        <v>199</v>
      </c>
      <c r="O71" s="714">
        <v>2605</v>
      </c>
      <c r="P71" s="714" t="s">
        <v>199</v>
      </c>
      <c r="Q71" s="714">
        <v>743</v>
      </c>
      <c r="R71" s="714" t="s">
        <v>190</v>
      </c>
      <c r="S71" s="721">
        <v>13350.36</v>
      </c>
      <c r="T71" s="714" t="s">
        <v>185</v>
      </c>
      <c r="U71" s="716"/>
    </row>
    <row r="72" spans="1:21" ht="16.2" customHeight="1" thickBot="1" x14ac:dyDescent="0.35">
      <c r="A72" s="717">
        <v>69</v>
      </c>
      <c r="B72" s="715" t="s">
        <v>273</v>
      </c>
      <c r="C72" s="717">
        <v>21.56</v>
      </c>
      <c r="D72" s="718">
        <v>1</v>
      </c>
      <c r="E72" s="719">
        <v>36845</v>
      </c>
      <c r="F72" s="720">
        <v>2817610.52</v>
      </c>
      <c r="G72" s="720">
        <v>770144.76</v>
      </c>
      <c r="H72" s="720">
        <v>1379056.24</v>
      </c>
      <c r="I72" s="720">
        <v>257665.71</v>
      </c>
      <c r="J72" s="720">
        <v>410743.81</v>
      </c>
      <c r="K72" s="718">
        <v>131.22999999999999</v>
      </c>
      <c r="L72" s="720">
        <v>3697591.98</v>
      </c>
      <c r="M72" s="714" t="s">
        <v>176</v>
      </c>
      <c r="N72" s="714" t="s">
        <v>199</v>
      </c>
      <c r="O72" s="714">
        <v>2605</v>
      </c>
      <c r="P72" s="714" t="s">
        <v>199</v>
      </c>
      <c r="Q72" s="714" t="s">
        <v>274</v>
      </c>
      <c r="R72" s="714" t="s">
        <v>190</v>
      </c>
      <c r="S72" s="721">
        <v>24705.599999999999</v>
      </c>
      <c r="T72" s="714" t="s">
        <v>185</v>
      </c>
      <c r="U72" s="716"/>
    </row>
    <row r="73" spans="1:21" ht="16.2" customHeight="1" thickBot="1" x14ac:dyDescent="0.35">
      <c r="A73" s="717">
        <v>70</v>
      </c>
      <c r="B73" s="715" t="s">
        <v>275</v>
      </c>
      <c r="C73" s="717">
        <v>34.200000000000003</v>
      </c>
      <c r="D73" s="718">
        <v>1</v>
      </c>
      <c r="E73" s="719">
        <v>34699</v>
      </c>
      <c r="F73" s="720">
        <v>6942224</v>
      </c>
      <c r="G73" s="720">
        <v>2615018</v>
      </c>
      <c r="H73" s="720">
        <v>2578631</v>
      </c>
      <c r="I73" s="720">
        <v>472446</v>
      </c>
      <c r="J73" s="720">
        <v>1276129</v>
      </c>
      <c r="K73" s="718">
        <v>220.28</v>
      </c>
      <c r="L73" s="720">
        <v>15292564.24</v>
      </c>
      <c r="M73" s="714" t="s">
        <v>176</v>
      </c>
      <c r="N73" s="714" t="s">
        <v>199</v>
      </c>
      <c r="O73" s="714">
        <v>2605</v>
      </c>
      <c r="P73" s="714" t="s">
        <v>199</v>
      </c>
      <c r="Q73" s="714" t="s">
        <v>276</v>
      </c>
      <c r="R73" s="714" t="s">
        <v>190</v>
      </c>
      <c r="S73" s="722">
        <v>43889.89</v>
      </c>
      <c r="T73" s="714" t="s">
        <v>194</v>
      </c>
      <c r="U73" s="716"/>
    </row>
    <row r="74" spans="1:21" ht="16.2" customHeight="1" thickBot="1" x14ac:dyDescent="0.35">
      <c r="A74" s="717">
        <v>71</v>
      </c>
      <c r="B74" s="715" t="s">
        <v>275</v>
      </c>
      <c r="C74" s="717">
        <v>94.6</v>
      </c>
      <c r="D74" s="718">
        <v>0.95</v>
      </c>
      <c r="E74" s="719">
        <v>34699</v>
      </c>
      <c r="F74" s="720">
        <v>15990617.539999999</v>
      </c>
      <c r="G74" s="720">
        <v>7233352.5</v>
      </c>
      <c r="H74" s="720">
        <v>5288497.0999999996</v>
      </c>
      <c r="I74" s="720">
        <v>1248475.93</v>
      </c>
      <c r="J74" s="720">
        <v>2220292.0099999998</v>
      </c>
      <c r="K74" s="718">
        <v>220.28</v>
      </c>
      <c r="L74" s="720">
        <v>35224669.490000002</v>
      </c>
      <c r="M74" s="714" t="s">
        <v>176</v>
      </c>
      <c r="N74" s="714" t="s">
        <v>199</v>
      </c>
      <c r="O74" s="714">
        <v>2605</v>
      </c>
      <c r="P74" s="714" t="s">
        <v>199</v>
      </c>
      <c r="Q74" s="714" t="s">
        <v>277</v>
      </c>
      <c r="R74" s="714" t="s">
        <v>190</v>
      </c>
      <c r="S74" s="721">
        <v>121403.33</v>
      </c>
      <c r="T74" s="714" t="s">
        <v>185</v>
      </c>
      <c r="U74" s="716"/>
    </row>
    <row r="75" spans="1:21" ht="16.2" customHeight="1" thickBot="1" x14ac:dyDescent="0.35">
      <c r="A75" s="717">
        <v>72</v>
      </c>
      <c r="B75" s="715" t="s">
        <v>278</v>
      </c>
      <c r="C75" s="717">
        <v>22.12</v>
      </c>
      <c r="D75" s="718">
        <v>1</v>
      </c>
      <c r="E75" s="719">
        <v>34699</v>
      </c>
      <c r="F75" s="720">
        <v>3395640</v>
      </c>
      <c r="G75" s="720">
        <v>1183945</v>
      </c>
      <c r="H75" s="720">
        <v>819263</v>
      </c>
      <c r="I75" s="720">
        <v>291927</v>
      </c>
      <c r="J75" s="720">
        <v>1100505</v>
      </c>
      <c r="K75" s="718">
        <v>220.28</v>
      </c>
      <c r="L75" s="720">
        <v>7480029.8600000003</v>
      </c>
      <c r="M75" s="714" t="s">
        <v>176</v>
      </c>
      <c r="N75" s="714" t="s">
        <v>199</v>
      </c>
      <c r="O75" s="714">
        <v>2605</v>
      </c>
      <c r="P75" s="714" t="s">
        <v>199</v>
      </c>
      <c r="Q75" s="714">
        <v>1029</v>
      </c>
      <c r="R75" s="714" t="s">
        <v>190</v>
      </c>
      <c r="S75" s="721">
        <v>35992.36</v>
      </c>
      <c r="T75" s="714" t="s">
        <v>185</v>
      </c>
      <c r="U75" s="716"/>
    </row>
    <row r="76" spans="1:21" ht="16.2" customHeight="1" thickBot="1" x14ac:dyDescent="0.35">
      <c r="A76" s="717">
        <v>73</v>
      </c>
      <c r="B76" s="715" t="s">
        <v>279</v>
      </c>
      <c r="C76" s="717">
        <v>550.65</v>
      </c>
      <c r="D76" s="718">
        <v>1</v>
      </c>
      <c r="E76" s="719">
        <v>34699</v>
      </c>
      <c r="F76" s="720">
        <v>2844920.66</v>
      </c>
      <c r="G76" s="720">
        <v>797183.52</v>
      </c>
      <c r="H76" s="720">
        <v>1013732.92</v>
      </c>
      <c r="I76" s="720">
        <v>381478.77</v>
      </c>
      <c r="J76" s="720">
        <v>652525.44999999995</v>
      </c>
      <c r="K76" s="718">
        <v>220.28</v>
      </c>
      <c r="L76" s="720">
        <v>6266886.7999999998</v>
      </c>
      <c r="M76" s="714" t="s">
        <v>176</v>
      </c>
      <c r="N76" s="714" t="s">
        <v>199</v>
      </c>
      <c r="O76" s="714">
        <v>2605</v>
      </c>
      <c r="P76" s="714" t="s">
        <v>199</v>
      </c>
      <c r="Q76" s="714" t="s">
        <v>280</v>
      </c>
      <c r="R76" s="714" t="s">
        <v>184</v>
      </c>
      <c r="S76" s="721">
        <v>1019838.82</v>
      </c>
      <c r="T76" s="714" t="s">
        <v>185</v>
      </c>
      <c r="U76" s="716"/>
    </row>
    <row r="77" spans="1:21" ht="16.2" customHeight="1" thickBot="1" x14ac:dyDescent="0.35">
      <c r="A77" s="717">
        <v>74</v>
      </c>
      <c r="B77" s="715" t="s">
        <v>281</v>
      </c>
      <c r="C77" s="717">
        <v>21.32</v>
      </c>
      <c r="D77" s="718">
        <v>1</v>
      </c>
      <c r="E77" s="719">
        <v>34699</v>
      </c>
      <c r="F77" s="720">
        <v>2985303.51</v>
      </c>
      <c r="G77" s="720">
        <v>1630180.5</v>
      </c>
      <c r="H77" s="720">
        <v>530251.68999999994</v>
      </c>
      <c r="I77" s="720">
        <v>294519.27</v>
      </c>
      <c r="J77" s="720">
        <v>530352.05000000005</v>
      </c>
      <c r="K77" s="718">
        <v>220.28</v>
      </c>
      <c r="L77" s="720">
        <v>6576126.8600000003</v>
      </c>
      <c r="M77" s="714" t="s">
        <v>176</v>
      </c>
      <c r="N77" s="714" t="s">
        <v>199</v>
      </c>
      <c r="O77" s="714">
        <v>2605</v>
      </c>
      <c r="P77" s="714" t="s">
        <v>199</v>
      </c>
      <c r="Q77" s="714" t="s">
        <v>282</v>
      </c>
      <c r="R77" s="714" t="s">
        <v>190</v>
      </c>
      <c r="S77" s="721">
        <v>32498.89</v>
      </c>
      <c r="T77" s="714" t="s">
        <v>194</v>
      </c>
      <c r="U77" s="716"/>
    </row>
    <row r="78" spans="1:21" ht="16.2" customHeight="1" thickBot="1" x14ac:dyDescent="0.35">
      <c r="A78" s="717">
        <v>75</v>
      </c>
      <c r="B78" s="715" t="s">
        <v>283</v>
      </c>
      <c r="C78" s="717">
        <v>231.72</v>
      </c>
      <c r="D78" s="718">
        <v>0.7</v>
      </c>
      <c r="E78" s="719">
        <v>34699</v>
      </c>
      <c r="F78" s="720">
        <v>51127155</v>
      </c>
      <c r="G78" s="720">
        <v>14174312</v>
      </c>
      <c r="H78" s="720">
        <v>26022559</v>
      </c>
      <c r="I78" s="720">
        <v>4384587</v>
      </c>
      <c r="J78" s="720">
        <v>6545697</v>
      </c>
      <c r="K78" s="718">
        <v>220.28</v>
      </c>
      <c r="L78" s="720">
        <v>112624614.56</v>
      </c>
      <c r="M78" s="714" t="s">
        <v>176</v>
      </c>
      <c r="N78" s="714" t="s">
        <v>199</v>
      </c>
      <c r="O78" s="714">
        <v>2605</v>
      </c>
      <c r="P78" s="714" t="s">
        <v>199</v>
      </c>
      <c r="Q78" s="714">
        <v>444</v>
      </c>
      <c r="R78" s="714" t="s">
        <v>190</v>
      </c>
      <c r="S78" s="721">
        <v>334040.95</v>
      </c>
      <c r="T78" s="714" t="s">
        <v>194</v>
      </c>
      <c r="U78" s="716"/>
    </row>
    <row r="79" spans="1:21" ht="16.2" customHeight="1" thickBot="1" x14ac:dyDescent="0.35">
      <c r="A79" s="717">
        <v>76</v>
      </c>
      <c r="B79" s="715" t="s">
        <v>284</v>
      </c>
      <c r="C79" s="717">
        <v>30.12</v>
      </c>
      <c r="D79" s="718">
        <v>1</v>
      </c>
      <c r="E79" s="719">
        <v>34699</v>
      </c>
      <c r="F79" s="720">
        <v>3839015.05</v>
      </c>
      <c r="G79" s="720">
        <v>736976.16</v>
      </c>
      <c r="H79" s="720">
        <v>2118727.46</v>
      </c>
      <c r="I79" s="720">
        <v>416084.45</v>
      </c>
      <c r="J79" s="720">
        <v>567226.98</v>
      </c>
      <c r="K79" s="718">
        <v>220.28</v>
      </c>
      <c r="L79" s="720">
        <v>8456711.3200000003</v>
      </c>
      <c r="M79" s="714" t="s">
        <v>176</v>
      </c>
      <c r="N79" s="714" t="s">
        <v>199</v>
      </c>
      <c r="O79" s="714">
        <v>2605</v>
      </c>
      <c r="P79" s="714" t="s">
        <v>199</v>
      </c>
      <c r="Q79" s="714" t="s">
        <v>285</v>
      </c>
      <c r="R79" s="714" t="s">
        <v>190</v>
      </c>
      <c r="S79" s="721">
        <v>27099.64</v>
      </c>
      <c r="T79" s="714" t="s">
        <v>185</v>
      </c>
      <c r="U79" s="716"/>
    </row>
    <row r="80" spans="1:21" ht="16.2" customHeight="1" thickBot="1" x14ac:dyDescent="0.35">
      <c r="A80" s="717">
        <v>77</v>
      </c>
      <c r="B80" s="715" t="s">
        <v>284</v>
      </c>
      <c r="C80" s="717">
        <v>38.54</v>
      </c>
      <c r="D80" s="718">
        <v>1</v>
      </c>
      <c r="E80" s="719">
        <v>35461</v>
      </c>
      <c r="F80" s="720">
        <v>4278008</v>
      </c>
      <c r="G80" s="718"/>
      <c r="H80" s="718"/>
      <c r="I80" s="718"/>
      <c r="J80" s="718"/>
      <c r="K80" s="718">
        <v>170.08</v>
      </c>
      <c r="L80" s="720">
        <v>7276249</v>
      </c>
      <c r="M80" s="714" t="s">
        <v>176</v>
      </c>
      <c r="N80" s="714" t="s">
        <v>199</v>
      </c>
      <c r="O80" s="714">
        <v>2605</v>
      </c>
      <c r="P80" s="714" t="s">
        <v>199</v>
      </c>
      <c r="Q80" s="714" t="s">
        <v>285</v>
      </c>
      <c r="R80" s="714" t="s">
        <v>190</v>
      </c>
      <c r="S80" s="722">
        <v>34675.21</v>
      </c>
      <c r="T80" s="714" t="s">
        <v>185</v>
      </c>
      <c r="U80" s="716"/>
    </row>
    <row r="81" spans="1:21" ht="16.2" customHeight="1" thickBot="1" x14ac:dyDescent="0.35">
      <c r="A81" s="717">
        <v>78</v>
      </c>
      <c r="B81" s="715" t="s">
        <v>286</v>
      </c>
      <c r="C81" s="717">
        <v>52.9</v>
      </c>
      <c r="D81" s="718">
        <v>1</v>
      </c>
      <c r="E81" s="719">
        <v>34699</v>
      </c>
      <c r="F81" s="720">
        <v>9367866</v>
      </c>
      <c r="G81" s="720">
        <v>1806044</v>
      </c>
      <c r="H81" s="720">
        <v>4485304</v>
      </c>
      <c r="I81" s="720">
        <v>1272675</v>
      </c>
      <c r="J81" s="720">
        <v>1803843</v>
      </c>
      <c r="K81" s="718">
        <v>220.28</v>
      </c>
      <c r="L81" s="720">
        <v>20635849.920000002</v>
      </c>
      <c r="M81" s="714" t="s">
        <v>176</v>
      </c>
      <c r="N81" s="714" t="s">
        <v>199</v>
      </c>
      <c r="O81" s="714">
        <v>2605</v>
      </c>
      <c r="P81" s="714" t="s">
        <v>199</v>
      </c>
      <c r="Q81" s="714">
        <v>438</v>
      </c>
      <c r="R81" s="714" t="s">
        <v>190</v>
      </c>
      <c r="S81" s="721">
        <v>68369.960000000006</v>
      </c>
      <c r="T81" s="714" t="s">
        <v>185</v>
      </c>
      <c r="U81" s="716"/>
    </row>
    <row r="82" spans="1:21" ht="16.2" customHeight="1" thickBot="1" x14ac:dyDescent="0.35">
      <c r="A82" s="717">
        <v>79</v>
      </c>
      <c r="B82" s="715" t="s">
        <v>287</v>
      </c>
      <c r="C82" s="717">
        <v>56.99</v>
      </c>
      <c r="D82" s="718">
        <v>1</v>
      </c>
      <c r="E82" s="719">
        <v>34699</v>
      </c>
      <c r="F82" s="720">
        <v>8365803</v>
      </c>
      <c r="G82" s="720">
        <v>1743039</v>
      </c>
      <c r="H82" s="720">
        <v>3935114</v>
      </c>
      <c r="I82" s="720">
        <v>1077779</v>
      </c>
      <c r="J82" s="720">
        <v>1609871</v>
      </c>
      <c r="K82" s="718">
        <v>220.28</v>
      </c>
      <c r="L82" s="720">
        <v>18428471.879999999</v>
      </c>
      <c r="M82" s="714" t="s">
        <v>176</v>
      </c>
      <c r="N82" s="714" t="s">
        <v>199</v>
      </c>
      <c r="O82" s="714">
        <v>2605</v>
      </c>
      <c r="P82" s="714" t="s">
        <v>199</v>
      </c>
      <c r="Q82" s="714">
        <v>438</v>
      </c>
      <c r="R82" s="714" t="s">
        <v>190</v>
      </c>
      <c r="S82" s="721">
        <v>74929.88</v>
      </c>
      <c r="T82" s="714" t="s">
        <v>185</v>
      </c>
      <c r="U82" s="716"/>
    </row>
    <row r="83" spans="1:21" ht="16.2" customHeight="1" thickBot="1" x14ac:dyDescent="0.35">
      <c r="A83" s="717">
        <v>80</v>
      </c>
      <c r="B83" s="715" t="s">
        <v>288</v>
      </c>
      <c r="C83" s="717">
        <v>405.4</v>
      </c>
      <c r="D83" s="718"/>
      <c r="E83" s="719"/>
      <c r="F83" s="720"/>
      <c r="G83" s="720"/>
      <c r="H83" s="720"/>
      <c r="I83" s="720"/>
      <c r="J83" s="720"/>
      <c r="K83" s="718"/>
      <c r="L83" s="720"/>
      <c r="M83" s="714" t="s">
        <v>223</v>
      </c>
      <c r="N83" s="714" t="s">
        <v>199</v>
      </c>
      <c r="O83" s="714">
        <v>2605</v>
      </c>
      <c r="P83" s="714" t="s">
        <v>199</v>
      </c>
      <c r="Q83" s="714" t="s">
        <v>289</v>
      </c>
      <c r="R83" s="714" t="s">
        <v>184</v>
      </c>
      <c r="S83" s="721">
        <v>300000</v>
      </c>
      <c r="T83" s="714" t="s">
        <v>185</v>
      </c>
      <c r="U83" s="716"/>
    </row>
    <row r="84" spans="1:21" ht="16.2" customHeight="1" thickBot="1" x14ac:dyDescent="0.35">
      <c r="A84" s="717">
        <v>81</v>
      </c>
      <c r="B84" s="715" t="s">
        <v>290</v>
      </c>
      <c r="C84" s="717">
        <v>32.5</v>
      </c>
      <c r="D84" s="718">
        <v>1</v>
      </c>
      <c r="E84" s="719">
        <v>34699</v>
      </c>
      <c r="F84" s="720">
        <v>2797829.03</v>
      </c>
      <c r="G84" s="720">
        <v>347904.37</v>
      </c>
      <c r="H84" s="720">
        <v>1591270.32</v>
      </c>
      <c r="I84" s="720">
        <v>448962.15</v>
      </c>
      <c r="J84" s="720">
        <v>409692.19</v>
      </c>
      <c r="K84" s="718">
        <v>220.28</v>
      </c>
      <c r="L84" s="720">
        <v>6163151.7800000003</v>
      </c>
      <c r="M84" s="714" t="s">
        <v>176</v>
      </c>
      <c r="N84" s="714" t="s">
        <v>199</v>
      </c>
      <c r="O84" s="714">
        <v>2605</v>
      </c>
      <c r="P84" s="714" t="s">
        <v>199</v>
      </c>
      <c r="Q84" s="714">
        <v>1169</v>
      </c>
      <c r="R84" s="714" t="s">
        <v>190</v>
      </c>
      <c r="S84" s="721">
        <v>35375.93</v>
      </c>
      <c r="T84" s="714" t="s">
        <v>185</v>
      </c>
      <c r="U84" s="716"/>
    </row>
    <row r="85" spans="1:21" ht="16.2" customHeight="1" thickBot="1" x14ac:dyDescent="0.35">
      <c r="A85" s="717">
        <v>82</v>
      </c>
      <c r="B85" s="715" t="s">
        <v>291</v>
      </c>
      <c r="C85" s="717">
        <v>57.25</v>
      </c>
      <c r="D85" s="718">
        <v>1</v>
      </c>
      <c r="E85" s="719">
        <v>34699</v>
      </c>
      <c r="F85" s="720">
        <v>6792989</v>
      </c>
      <c r="G85" s="720">
        <v>2144964</v>
      </c>
      <c r="H85" s="720">
        <v>1920448</v>
      </c>
      <c r="I85" s="720">
        <v>923356</v>
      </c>
      <c r="J85" s="720">
        <v>1804221</v>
      </c>
      <c r="K85" s="718">
        <v>220.28</v>
      </c>
      <c r="L85" s="720">
        <v>14963824.369999999</v>
      </c>
      <c r="M85" s="714" t="s">
        <v>176</v>
      </c>
      <c r="N85" s="714" t="s">
        <v>199</v>
      </c>
      <c r="O85" s="714">
        <v>2605</v>
      </c>
      <c r="P85" s="714" t="s">
        <v>199</v>
      </c>
      <c r="Q85" s="714">
        <v>1168</v>
      </c>
      <c r="R85" s="714" t="s">
        <v>190</v>
      </c>
      <c r="S85" s="721">
        <v>62044.29</v>
      </c>
      <c r="T85" s="714" t="s">
        <v>185</v>
      </c>
      <c r="U85" s="716"/>
    </row>
    <row r="86" spans="1:21" ht="16.2" customHeight="1" thickBot="1" x14ac:dyDescent="0.35">
      <c r="A86" s="717">
        <v>83</v>
      </c>
      <c r="B86" s="715" t="s">
        <v>291</v>
      </c>
      <c r="C86" s="717">
        <v>120.54</v>
      </c>
      <c r="D86" s="718">
        <v>1</v>
      </c>
      <c r="E86" s="719">
        <v>34699</v>
      </c>
      <c r="F86" s="720">
        <v>13711107.220000001</v>
      </c>
      <c r="G86" s="720">
        <v>4516226.97</v>
      </c>
      <c r="H86" s="720">
        <v>3451960.01</v>
      </c>
      <c r="I86" s="720">
        <v>1944128.18</v>
      </c>
      <c r="J86" s="720">
        <v>3798792.06</v>
      </c>
      <c r="K86" s="718">
        <v>220.28</v>
      </c>
      <c r="L86" s="720">
        <v>30203287.579999998</v>
      </c>
      <c r="M86" s="714" t="s">
        <v>176</v>
      </c>
      <c r="N86" s="714" t="s">
        <v>199</v>
      </c>
      <c r="O86" s="714">
        <v>2605</v>
      </c>
      <c r="P86" s="714" t="s">
        <v>199</v>
      </c>
      <c r="Q86" s="714">
        <v>1168</v>
      </c>
      <c r="R86" s="714" t="s">
        <v>190</v>
      </c>
      <c r="S86" s="721">
        <v>130634.02</v>
      </c>
      <c r="T86" s="714" t="s">
        <v>185</v>
      </c>
      <c r="U86" s="716"/>
    </row>
    <row r="87" spans="1:21" ht="16.2" customHeight="1" thickBot="1" x14ac:dyDescent="0.35">
      <c r="A87" s="717">
        <v>84</v>
      </c>
      <c r="B87" s="715" t="s">
        <v>292</v>
      </c>
      <c r="C87" s="717"/>
      <c r="D87" s="718"/>
      <c r="E87" s="719"/>
      <c r="F87" s="720"/>
      <c r="G87" s="720"/>
      <c r="H87" s="720"/>
      <c r="I87" s="720"/>
      <c r="J87" s="720"/>
      <c r="K87" s="718"/>
      <c r="L87" s="720"/>
      <c r="M87" s="714" t="s">
        <v>176</v>
      </c>
      <c r="N87" s="714" t="s">
        <v>293</v>
      </c>
      <c r="O87" s="714">
        <v>2604</v>
      </c>
      <c r="P87" s="714" t="s">
        <v>293</v>
      </c>
      <c r="Q87" s="714" t="s">
        <v>294</v>
      </c>
      <c r="R87" s="714" t="s">
        <v>295</v>
      </c>
      <c r="S87" s="721">
        <v>506449.85</v>
      </c>
      <c r="T87" s="714" t="s">
        <v>178</v>
      </c>
      <c r="U87" s="716"/>
    </row>
    <row r="88" spans="1:21" ht="16.2" customHeight="1" thickBot="1" x14ac:dyDescent="0.35">
      <c r="A88" s="717">
        <v>85</v>
      </c>
      <c r="B88" s="715" t="s">
        <v>296</v>
      </c>
      <c r="C88" s="717">
        <v>116</v>
      </c>
      <c r="D88" s="718"/>
      <c r="E88" s="719"/>
      <c r="F88" s="720"/>
      <c r="G88" s="720"/>
      <c r="H88" s="720"/>
      <c r="I88" s="720"/>
      <c r="J88" s="720"/>
      <c r="K88" s="718"/>
      <c r="L88" s="720"/>
      <c r="M88" s="714" t="s">
        <v>176</v>
      </c>
      <c r="N88" s="714" t="s">
        <v>293</v>
      </c>
      <c r="O88" s="714">
        <v>2604</v>
      </c>
      <c r="P88" s="714" t="s">
        <v>293</v>
      </c>
      <c r="Q88" s="714" t="s">
        <v>297</v>
      </c>
      <c r="R88" s="714" t="s">
        <v>190</v>
      </c>
      <c r="S88" s="721">
        <v>92800</v>
      </c>
      <c r="T88" s="714" t="s">
        <v>185</v>
      </c>
      <c r="U88" s="716"/>
    </row>
    <row r="89" spans="1:21" ht="16.2" customHeight="1" thickBot="1" x14ac:dyDescent="0.35">
      <c r="A89" s="717">
        <v>86</v>
      </c>
      <c r="B89" s="715" t="s">
        <v>298</v>
      </c>
      <c r="C89" s="717">
        <v>51.2</v>
      </c>
      <c r="D89" s="718">
        <v>1</v>
      </c>
      <c r="E89" s="719">
        <v>34699</v>
      </c>
      <c r="F89" s="720">
        <v>5621755.8200000003</v>
      </c>
      <c r="G89" s="720">
        <v>1400793</v>
      </c>
      <c r="H89" s="720">
        <v>2448959.91</v>
      </c>
      <c r="I89" s="720">
        <v>632691.27</v>
      </c>
      <c r="J89" s="720">
        <v>1139311.6399999999</v>
      </c>
      <c r="K89" s="718">
        <v>220.28</v>
      </c>
      <c r="L89" s="720">
        <v>12383792.57</v>
      </c>
      <c r="M89" s="714" t="s">
        <v>176</v>
      </c>
      <c r="N89" s="714" t="s">
        <v>199</v>
      </c>
      <c r="O89" s="714">
        <v>2605</v>
      </c>
      <c r="P89" s="714" t="s">
        <v>199</v>
      </c>
      <c r="Q89" s="714">
        <v>123</v>
      </c>
      <c r="R89" s="714" t="s">
        <v>190</v>
      </c>
      <c r="S89" s="721">
        <v>53379.62</v>
      </c>
      <c r="T89" s="714" t="s">
        <v>185</v>
      </c>
      <c r="U89" s="716"/>
    </row>
    <row r="90" spans="1:21" ht="16.2" customHeight="1" thickBot="1" x14ac:dyDescent="0.35">
      <c r="A90" s="717">
        <v>87</v>
      </c>
      <c r="B90" s="715" t="s">
        <v>299</v>
      </c>
      <c r="C90" s="717">
        <v>13.77</v>
      </c>
      <c r="D90" s="718">
        <v>1</v>
      </c>
      <c r="E90" s="719">
        <v>34699</v>
      </c>
      <c r="F90" s="720">
        <v>889191</v>
      </c>
      <c r="G90" s="720">
        <v>52644</v>
      </c>
      <c r="H90" s="720">
        <v>561392</v>
      </c>
      <c r="I90" s="720">
        <v>208332</v>
      </c>
      <c r="J90" s="720">
        <v>66823</v>
      </c>
      <c r="K90" s="718">
        <v>220.28</v>
      </c>
      <c r="L90" s="720">
        <v>1958739.81</v>
      </c>
      <c r="M90" s="714" t="s">
        <v>176</v>
      </c>
      <c r="N90" s="714" t="s">
        <v>199</v>
      </c>
      <c r="O90" s="714">
        <v>2605</v>
      </c>
      <c r="P90" s="714" t="s">
        <v>199</v>
      </c>
      <c r="Q90" s="714" t="s">
        <v>300</v>
      </c>
      <c r="R90" s="714" t="s">
        <v>184</v>
      </c>
      <c r="S90" s="721">
        <v>9382.25</v>
      </c>
      <c r="T90" s="714" t="s">
        <v>185</v>
      </c>
      <c r="U90" s="716"/>
    </row>
    <row r="91" spans="1:21" ht="16.2" customHeight="1" thickBot="1" x14ac:dyDescent="0.35">
      <c r="A91" s="717">
        <v>88</v>
      </c>
      <c r="B91" s="715" t="s">
        <v>988</v>
      </c>
      <c r="C91" s="717">
        <v>684</v>
      </c>
      <c r="D91" s="718">
        <v>1</v>
      </c>
      <c r="E91" s="719">
        <v>34699</v>
      </c>
      <c r="F91" s="720">
        <v>1294084</v>
      </c>
      <c r="G91" s="720">
        <v>376807.2</v>
      </c>
      <c r="H91" s="720">
        <v>592662.4</v>
      </c>
      <c r="I91" s="720">
        <v>116133.6</v>
      </c>
      <c r="J91" s="720">
        <v>208480.8</v>
      </c>
      <c r="K91" s="718">
        <v>220.28</v>
      </c>
      <c r="L91" s="720">
        <v>2850651.71</v>
      </c>
      <c r="M91" s="714" t="s">
        <v>176</v>
      </c>
      <c r="N91" s="714" t="s">
        <v>199</v>
      </c>
      <c r="O91" s="714">
        <v>2605</v>
      </c>
      <c r="P91" s="714" t="s">
        <v>199</v>
      </c>
      <c r="Q91" s="714">
        <v>780</v>
      </c>
      <c r="R91" s="714" t="s">
        <v>184</v>
      </c>
      <c r="S91" s="721">
        <v>898720.07</v>
      </c>
      <c r="T91" s="714" t="s">
        <v>185</v>
      </c>
      <c r="U91" s="716"/>
    </row>
    <row r="92" spans="1:21" ht="16.2" customHeight="1" thickBot="1" x14ac:dyDescent="0.35">
      <c r="A92" s="717">
        <v>89</v>
      </c>
      <c r="B92" s="715" t="s">
        <v>301</v>
      </c>
      <c r="C92" s="717">
        <v>63.51</v>
      </c>
      <c r="D92" s="718">
        <v>0.75</v>
      </c>
      <c r="E92" s="719">
        <v>35278</v>
      </c>
      <c r="F92" s="720">
        <v>8937686</v>
      </c>
      <c r="G92" s="718"/>
      <c r="H92" s="718"/>
      <c r="I92" s="718"/>
      <c r="J92" s="718"/>
      <c r="K92" s="718">
        <v>176.87</v>
      </c>
      <c r="L92" s="720">
        <v>15808465.800000001</v>
      </c>
      <c r="M92" s="714" t="s">
        <v>176</v>
      </c>
      <c r="N92" s="714" t="s">
        <v>199</v>
      </c>
      <c r="O92" s="714">
        <v>2605</v>
      </c>
      <c r="P92" s="714" t="s">
        <v>199</v>
      </c>
      <c r="Q92" s="714">
        <v>807</v>
      </c>
      <c r="R92" s="714" t="s">
        <v>190</v>
      </c>
      <c r="S92" s="721">
        <v>153939.26999999999</v>
      </c>
      <c r="T92" s="714" t="s">
        <v>185</v>
      </c>
      <c r="U92" s="716"/>
    </row>
    <row r="93" spans="1:21" ht="16.2" customHeight="1" thickBot="1" x14ac:dyDescent="0.35">
      <c r="A93" s="717">
        <v>90</v>
      </c>
      <c r="B93" s="715" t="s">
        <v>302</v>
      </c>
      <c r="C93" s="717">
        <v>84.87</v>
      </c>
      <c r="D93" s="718">
        <v>0.96</v>
      </c>
      <c r="E93" s="719">
        <v>34699</v>
      </c>
      <c r="F93" s="720">
        <v>18939277</v>
      </c>
      <c r="G93" s="720">
        <v>7138310</v>
      </c>
      <c r="H93" s="720">
        <v>6844190</v>
      </c>
      <c r="I93" s="720">
        <v>1421172</v>
      </c>
      <c r="J93" s="720">
        <v>3535605</v>
      </c>
      <c r="K93" s="718">
        <v>220.28</v>
      </c>
      <c r="L93" s="720">
        <v>41720075.609999999</v>
      </c>
      <c r="M93" s="714" t="s">
        <v>176</v>
      </c>
      <c r="N93" s="714" t="s">
        <v>199</v>
      </c>
      <c r="O93" s="714">
        <v>2605</v>
      </c>
      <c r="P93" s="714" t="s">
        <v>199</v>
      </c>
      <c r="Q93" s="714">
        <v>754</v>
      </c>
      <c r="R93" s="714" t="s">
        <v>190</v>
      </c>
      <c r="S93" s="721">
        <v>118725.82</v>
      </c>
      <c r="T93" s="714" t="s">
        <v>185</v>
      </c>
      <c r="U93" s="716"/>
    </row>
    <row r="94" spans="1:21" ht="16.2" customHeight="1" thickBot="1" x14ac:dyDescent="0.35">
      <c r="A94" s="717">
        <v>91</v>
      </c>
      <c r="B94" s="715" t="s">
        <v>303</v>
      </c>
      <c r="C94" s="717">
        <v>59.4</v>
      </c>
      <c r="D94" s="718">
        <v>1</v>
      </c>
      <c r="E94" s="719">
        <v>34699</v>
      </c>
      <c r="F94" s="720">
        <v>11426579.08</v>
      </c>
      <c r="G94" s="720">
        <v>4996059.75</v>
      </c>
      <c r="H94" s="720">
        <v>2961300.87</v>
      </c>
      <c r="I94" s="720">
        <v>994670.07</v>
      </c>
      <c r="J94" s="720">
        <v>2474548.39</v>
      </c>
      <c r="K94" s="718">
        <v>220.28</v>
      </c>
      <c r="L94" s="720">
        <v>25170852.25</v>
      </c>
      <c r="M94" s="714" t="s">
        <v>176</v>
      </c>
      <c r="N94" s="714" t="s">
        <v>199</v>
      </c>
      <c r="O94" s="714">
        <v>2605</v>
      </c>
      <c r="P94" s="714" t="s">
        <v>199</v>
      </c>
      <c r="Q94" s="714">
        <v>101</v>
      </c>
      <c r="R94" s="714" t="s">
        <v>190</v>
      </c>
      <c r="S94" s="721">
        <v>123629.55</v>
      </c>
      <c r="T94" s="714" t="s">
        <v>185</v>
      </c>
      <c r="U94" s="716"/>
    </row>
    <row r="95" spans="1:21" ht="16.2" customHeight="1" thickBot="1" x14ac:dyDescent="0.35">
      <c r="A95" s="717">
        <v>92</v>
      </c>
      <c r="B95" s="715" t="s">
        <v>304</v>
      </c>
      <c r="C95" s="717">
        <v>76.5</v>
      </c>
      <c r="D95" s="718">
        <v>0.97</v>
      </c>
      <c r="E95" s="719">
        <v>34699</v>
      </c>
      <c r="F95" s="720">
        <v>16179216.289999999</v>
      </c>
      <c r="G95" s="720">
        <v>6434319.3700000001</v>
      </c>
      <c r="H95" s="720">
        <v>6459311.3399999999</v>
      </c>
      <c r="I95" s="720">
        <v>1281013.92</v>
      </c>
      <c r="J95" s="720">
        <v>2004571.66</v>
      </c>
      <c r="K95" s="718">
        <v>220.28</v>
      </c>
      <c r="L95" s="720">
        <v>35640121.159999996</v>
      </c>
      <c r="M95" s="714" t="s">
        <v>176</v>
      </c>
      <c r="N95" s="714" t="s">
        <v>199</v>
      </c>
      <c r="O95" s="714">
        <v>2605</v>
      </c>
      <c r="P95" s="714" t="s">
        <v>199</v>
      </c>
      <c r="Q95" s="714" t="s">
        <v>305</v>
      </c>
      <c r="R95" s="714" t="s">
        <v>190</v>
      </c>
      <c r="S95" s="721">
        <v>104339.73</v>
      </c>
      <c r="T95" s="714" t="s">
        <v>185</v>
      </c>
      <c r="U95" s="716"/>
    </row>
    <row r="96" spans="1:21" ht="16.2" customHeight="1" thickBot="1" x14ac:dyDescent="0.35">
      <c r="A96" s="717">
        <v>93</v>
      </c>
      <c r="B96" s="715" t="s">
        <v>306</v>
      </c>
      <c r="C96" s="717">
        <v>238.16</v>
      </c>
      <c r="D96" s="718">
        <v>0.7</v>
      </c>
      <c r="E96" s="719">
        <v>36525</v>
      </c>
      <c r="F96" s="720">
        <v>95150929</v>
      </c>
      <c r="G96" s="720">
        <v>23565851</v>
      </c>
      <c r="H96" s="720">
        <v>51606149</v>
      </c>
      <c r="I96" s="720">
        <v>5864413</v>
      </c>
      <c r="J96" s="720">
        <v>14114516</v>
      </c>
      <c r="K96" s="718">
        <v>139.35</v>
      </c>
      <c r="L96" s="720">
        <v>132597299.5</v>
      </c>
      <c r="M96" s="714" t="s">
        <v>176</v>
      </c>
      <c r="N96" s="714" t="s">
        <v>199</v>
      </c>
      <c r="O96" s="714">
        <v>2605</v>
      </c>
      <c r="P96" s="714" t="s">
        <v>199</v>
      </c>
      <c r="Q96" s="714" t="s">
        <v>307</v>
      </c>
      <c r="R96" s="714" t="s">
        <v>190</v>
      </c>
      <c r="S96" s="721">
        <v>510829.55</v>
      </c>
      <c r="T96" s="714" t="s">
        <v>185</v>
      </c>
      <c r="U96" s="716"/>
    </row>
    <row r="97" spans="1:21" ht="16.2" customHeight="1" thickBot="1" x14ac:dyDescent="0.35">
      <c r="A97" s="717">
        <v>94</v>
      </c>
      <c r="B97" s="715" t="s">
        <v>308</v>
      </c>
      <c r="C97" s="717">
        <v>30.07</v>
      </c>
      <c r="D97" s="718">
        <v>1</v>
      </c>
      <c r="E97" s="719">
        <v>34699</v>
      </c>
      <c r="F97" s="720">
        <v>2927274</v>
      </c>
      <c r="G97" s="720">
        <v>919690.95</v>
      </c>
      <c r="H97" s="720">
        <v>756037.19</v>
      </c>
      <c r="I97" s="720">
        <v>503530.56</v>
      </c>
      <c r="J97" s="720">
        <v>748015.3</v>
      </c>
      <c r="K97" s="718">
        <v>220.28</v>
      </c>
      <c r="L97" s="720">
        <v>6448297.5</v>
      </c>
      <c r="M97" s="714" t="s">
        <v>176</v>
      </c>
      <c r="N97" s="714" t="s">
        <v>199</v>
      </c>
      <c r="O97" s="714">
        <v>2605</v>
      </c>
      <c r="P97" s="714" t="s">
        <v>199</v>
      </c>
      <c r="Q97" s="714">
        <v>77</v>
      </c>
      <c r="R97" s="714" t="s">
        <v>190</v>
      </c>
      <c r="S97" s="721">
        <v>42500.94</v>
      </c>
      <c r="T97" s="714" t="s">
        <v>185</v>
      </c>
      <c r="U97" s="716"/>
    </row>
    <row r="98" spans="1:21" ht="16.2" customHeight="1" thickBot="1" x14ac:dyDescent="0.35">
      <c r="A98" s="717">
        <v>95</v>
      </c>
      <c r="B98" s="715" t="s">
        <v>309</v>
      </c>
      <c r="C98" s="717">
        <v>118.57</v>
      </c>
      <c r="D98" s="718">
        <v>0.75</v>
      </c>
      <c r="E98" s="719">
        <v>34699</v>
      </c>
      <c r="F98" s="720">
        <v>21215728.23</v>
      </c>
      <c r="G98" s="720">
        <v>9066158.6199999992</v>
      </c>
      <c r="H98" s="720">
        <v>7562093.9500000002</v>
      </c>
      <c r="I98" s="720">
        <v>1637952.06</v>
      </c>
      <c r="J98" s="720">
        <v>2949523.6</v>
      </c>
      <c r="K98" s="718">
        <v>220.28</v>
      </c>
      <c r="L98" s="720">
        <v>46734718.850000001</v>
      </c>
      <c r="M98" s="714" t="s">
        <v>176</v>
      </c>
      <c r="N98" s="714" t="s">
        <v>199</v>
      </c>
      <c r="O98" s="714">
        <v>2605</v>
      </c>
      <c r="P98" s="714" t="s">
        <v>199</v>
      </c>
      <c r="Q98" s="714" t="s">
        <v>310</v>
      </c>
      <c r="R98" s="714" t="s">
        <v>190</v>
      </c>
      <c r="S98" s="721">
        <v>222516.76</v>
      </c>
      <c r="T98" s="714" t="s">
        <v>185</v>
      </c>
      <c r="U98" s="716"/>
    </row>
    <row r="99" spans="1:21" ht="16.2" customHeight="1" thickBot="1" x14ac:dyDescent="0.35">
      <c r="A99" s="717">
        <v>96</v>
      </c>
      <c r="B99" s="715" t="s">
        <v>311</v>
      </c>
      <c r="C99" s="717">
        <v>44.3</v>
      </c>
      <c r="D99" s="718">
        <v>1</v>
      </c>
      <c r="E99" s="719">
        <v>34699</v>
      </c>
      <c r="F99" s="720">
        <v>6856636.9000000004</v>
      </c>
      <c r="G99" s="720">
        <v>2608212.2999999998</v>
      </c>
      <c r="H99" s="720">
        <v>2345791.06</v>
      </c>
      <c r="I99" s="720">
        <v>741816.23</v>
      </c>
      <c r="J99" s="720">
        <v>1160817.31</v>
      </c>
      <c r="K99" s="718">
        <v>220.28</v>
      </c>
      <c r="L99" s="720">
        <v>15104030.1</v>
      </c>
      <c r="M99" s="714" t="s">
        <v>176</v>
      </c>
      <c r="N99" s="714" t="s">
        <v>199</v>
      </c>
      <c r="O99" s="714">
        <v>2605</v>
      </c>
      <c r="P99" s="714" t="s">
        <v>199</v>
      </c>
      <c r="Q99" s="714" t="s">
        <v>312</v>
      </c>
      <c r="R99" s="714" t="s">
        <v>190</v>
      </c>
      <c r="S99" s="721">
        <v>43075.85</v>
      </c>
      <c r="T99" s="714" t="s">
        <v>185</v>
      </c>
      <c r="U99" s="716"/>
    </row>
    <row r="100" spans="1:21" ht="16.2" customHeight="1" thickBot="1" x14ac:dyDescent="0.35">
      <c r="A100" s="717">
        <v>97</v>
      </c>
      <c r="B100" s="715" t="s">
        <v>313</v>
      </c>
      <c r="C100" s="717">
        <v>62.95</v>
      </c>
      <c r="D100" s="718">
        <v>0.98</v>
      </c>
      <c r="E100" s="719">
        <v>34699</v>
      </c>
      <c r="F100" s="720">
        <v>10580488.07</v>
      </c>
      <c r="G100" s="720">
        <v>4813314.32</v>
      </c>
      <c r="H100" s="720">
        <v>2364160.5</v>
      </c>
      <c r="I100" s="720">
        <v>1054115.8400000001</v>
      </c>
      <c r="J100" s="720">
        <v>2348897.41</v>
      </c>
      <c r="K100" s="718">
        <v>220.28</v>
      </c>
      <c r="L100" s="720">
        <v>23307054.550000001</v>
      </c>
      <c r="M100" s="714" t="s">
        <v>176</v>
      </c>
      <c r="N100" s="714" t="s">
        <v>199</v>
      </c>
      <c r="O100" s="714">
        <v>2605</v>
      </c>
      <c r="P100" s="714" t="s">
        <v>199</v>
      </c>
      <c r="Q100" s="714">
        <v>797</v>
      </c>
      <c r="R100" s="714" t="s">
        <v>190</v>
      </c>
      <c r="S100" s="721">
        <v>63214.17</v>
      </c>
      <c r="T100" s="714" t="s">
        <v>185</v>
      </c>
      <c r="U100" s="716"/>
    </row>
    <row r="101" spans="1:21" ht="16.2" customHeight="1" thickBot="1" x14ac:dyDescent="0.35">
      <c r="A101" s="717">
        <v>98</v>
      </c>
      <c r="B101" s="715" t="s">
        <v>314</v>
      </c>
      <c r="C101" s="717">
        <v>49.22</v>
      </c>
      <c r="D101" s="718">
        <v>1</v>
      </c>
      <c r="E101" s="719">
        <v>34699</v>
      </c>
      <c r="F101" s="720">
        <v>6864088</v>
      </c>
      <c r="G101" s="720">
        <v>2383540</v>
      </c>
      <c r="H101" s="720">
        <v>1819765</v>
      </c>
      <c r="I101" s="720">
        <v>824203</v>
      </c>
      <c r="J101" s="720">
        <v>1836580</v>
      </c>
      <c r="K101" s="718">
        <v>220.28</v>
      </c>
      <c r="L101" s="720">
        <v>15120443.630000001</v>
      </c>
      <c r="M101" s="714" t="s">
        <v>176</v>
      </c>
      <c r="N101" s="714" t="s">
        <v>199</v>
      </c>
      <c r="O101" s="714">
        <v>2605</v>
      </c>
      <c r="P101" s="714" t="s">
        <v>199</v>
      </c>
      <c r="Q101" s="714">
        <v>824</v>
      </c>
      <c r="R101" s="714" t="s">
        <v>190</v>
      </c>
      <c r="S101" s="721">
        <v>43065.14</v>
      </c>
      <c r="T101" s="714" t="s">
        <v>185</v>
      </c>
      <c r="U101" s="716"/>
    </row>
    <row r="102" spans="1:21" ht="16.2" customHeight="1" thickBot="1" x14ac:dyDescent="0.35">
      <c r="A102" s="717">
        <v>99</v>
      </c>
      <c r="B102" s="715" t="s">
        <v>315</v>
      </c>
      <c r="C102" s="717">
        <v>34.15</v>
      </c>
      <c r="D102" s="718">
        <v>1</v>
      </c>
      <c r="E102" s="719">
        <v>34699</v>
      </c>
      <c r="F102" s="720">
        <v>6384760.4800000004</v>
      </c>
      <c r="G102" s="720">
        <v>2872313.81</v>
      </c>
      <c r="H102" s="720">
        <v>2045744.09</v>
      </c>
      <c r="I102" s="720">
        <v>571851.31000000006</v>
      </c>
      <c r="J102" s="720">
        <v>894851.27</v>
      </c>
      <c r="K102" s="718">
        <v>220.28</v>
      </c>
      <c r="L102" s="720">
        <v>14064564.869999999</v>
      </c>
      <c r="M102" s="714" t="s">
        <v>176</v>
      </c>
      <c r="N102" s="714" t="s">
        <v>199</v>
      </c>
      <c r="O102" s="714">
        <v>2605</v>
      </c>
      <c r="P102" s="714" t="s">
        <v>199</v>
      </c>
      <c r="Q102" s="714" t="s">
        <v>316</v>
      </c>
      <c r="R102" s="714" t="s">
        <v>190</v>
      </c>
      <c r="S102" s="721">
        <v>53672.27</v>
      </c>
      <c r="T102" s="714" t="s">
        <v>185</v>
      </c>
      <c r="U102" s="716"/>
    </row>
    <row r="103" spans="1:21" ht="16.2" customHeight="1" thickBot="1" x14ac:dyDescent="0.35">
      <c r="A103" s="717">
        <v>100</v>
      </c>
      <c r="B103" s="715" t="s">
        <v>315</v>
      </c>
      <c r="C103" s="717">
        <v>7</v>
      </c>
      <c r="D103" s="718">
        <v>1</v>
      </c>
      <c r="E103" s="719">
        <v>35854</v>
      </c>
      <c r="F103" s="720">
        <v>866147.19</v>
      </c>
      <c r="G103" s="718"/>
      <c r="H103" s="718"/>
      <c r="I103" s="718"/>
      <c r="J103" s="718"/>
      <c r="K103" s="718">
        <v>156.34</v>
      </c>
      <c r="L103" s="720">
        <v>1354111.19</v>
      </c>
      <c r="M103" s="714" t="s">
        <v>176</v>
      </c>
      <c r="N103" s="714" t="s">
        <v>199</v>
      </c>
      <c r="O103" s="714">
        <v>2605</v>
      </c>
      <c r="P103" s="714" t="s">
        <v>199</v>
      </c>
      <c r="Q103" s="714" t="s">
        <v>316</v>
      </c>
      <c r="R103" s="714" t="s">
        <v>190</v>
      </c>
      <c r="S103" s="721">
        <v>10781.86</v>
      </c>
      <c r="T103" s="714" t="s">
        <v>185</v>
      </c>
      <c r="U103" s="716"/>
    </row>
    <row r="104" spans="1:21" ht="16.2" customHeight="1" thickBot="1" x14ac:dyDescent="0.35">
      <c r="A104" s="717">
        <v>101</v>
      </c>
      <c r="B104" s="715" t="s">
        <v>317</v>
      </c>
      <c r="C104" s="717">
        <v>89.13</v>
      </c>
      <c r="D104" s="718"/>
      <c r="E104" s="719"/>
      <c r="F104" s="720"/>
      <c r="G104" s="718"/>
      <c r="H104" s="718"/>
      <c r="I104" s="718"/>
      <c r="J104" s="718"/>
      <c r="K104" s="718"/>
      <c r="L104" s="720"/>
      <c r="M104" s="714" t="s">
        <v>176</v>
      </c>
      <c r="N104" s="714" t="s">
        <v>199</v>
      </c>
      <c r="O104" s="714">
        <v>2605</v>
      </c>
      <c r="P104" s="714" t="s">
        <v>199</v>
      </c>
      <c r="Q104" s="714">
        <v>826</v>
      </c>
      <c r="R104" s="714" t="s">
        <v>190</v>
      </c>
      <c r="S104" s="721">
        <v>90875.17</v>
      </c>
      <c r="T104" s="714" t="s">
        <v>194</v>
      </c>
      <c r="U104" s="716"/>
    </row>
    <row r="105" spans="1:21" ht="16.2" customHeight="1" thickBot="1" x14ac:dyDescent="0.35">
      <c r="A105" s="717">
        <v>102</v>
      </c>
      <c r="B105" s="715" t="s">
        <v>318</v>
      </c>
      <c r="C105" s="717">
        <v>104.4</v>
      </c>
      <c r="D105" s="718">
        <v>0.75</v>
      </c>
      <c r="E105" s="719">
        <v>34699</v>
      </c>
      <c r="F105" s="720">
        <v>19045556.870000001</v>
      </c>
      <c r="G105" s="720">
        <v>7982685</v>
      </c>
      <c r="H105" s="720">
        <v>5725116.5</v>
      </c>
      <c r="I105" s="720">
        <v>1442205.09</v>
      </c>
      <c r="J105" s="720">
        <v>3895550.28</v>
      </c>
      <c r="K105" s="718">
        <v>220.28</v>
      </c>
      <c r="L105" s="720">
        <v>41954192.469999999</v>
      </c>
      <c r="M105" s="714" t="s">
        <v>176</v>
      </c>
      <c r="N105" s="714" t="s">
        <v>199</v>
      </c>
      <c r="O105" s="714">
        <v>2605</v>
      </c>
      <c r="P105" s="714" t="s">
        <v>199</v>
      </c>
      <c r="Q105" s="714">
        <v>827</v>
      </c>
      <c r="R105" s="714" t="s">
        <v>190</v>
      </c>
      <c r="S105" s="721">
        <v>163277.15</v>
      </c>
      <c r="T105" s="714" t="s">
        <v>185</v>
      </c>
      <c r="U105" s="716"/>
    </row>
    <row r="106" spans="1:21" ht="16.2" customHeight="1" thickBot="1" x14ac:dyDescent="0.35">
      <c r="A106" s="717">
        <v>103</v>
      </c>
      <c r="B106" s="715" t="s">
        <v>319</v>
      </c>
      <c r="C106" s="717">
        <v>50.12</v>
      </c>
      <c r="D106" s="718">
        <v>1</v>
      </c>
      <c r="E106" s="719">
        <v>34699</v>
      </c>
      <c r="F106" s="720">
        <v>6729555.2300000004</v>
      </c>
      <c r="G106" s="720">
        <v>2682610.35</v>
      </c>
      <c r="H106" s="720">
        <v>1786132.86</v>
      </c>
      <c r="I106" s="720">
        <v>692368.95</v>
      </c>
      <c r="J106" s="720">
        <v>1568443.07</v>
      </c>
      <c r="K106" s="718">
        <v>220.28</v>
      </c>
      <c r="L106" s="720">
        <v>14824090.33</v>
      </c>
      <c r="M106" s="714" t="s">
        <v>176</v>
      </c>
      <c r="N106" s="714" t="s">
        <v>199</v>
      </c>
      <c r="O106" s="714">
        <v>2605</v>
      </c>
      <c r="P106" s="714" t="s">
        <v>199</v>
      </c>
      <c r="Q106" s="714" t="s">
        <v>320</v>
      </c>
      <c r="R106" s="714" t="s">
        <v>190</v>
      </c>
      <c r="S106" s="721">
        <v>57166.74</v>
      </c>
      <c r="T106" s="714" t="s">
        <v>185</v>
      </c>
      <c r="U106" s="716"/>
    </row>
    <row r="107" spans="1:21" ht="16.2" customHeight="1" thickBot="1" x14ac:dyDescent="0.35">
      <c r="A107" s="717">
        <v>104</v>
      </c>
      <c r="B107" s="715" t="s">
        <v>319</v>
      </c>
      <c r="C107" s="717">
        <v>115</v>
      </c>
      <c r="D107" s="718">
        <v>0.75</v>
      </c>
      <c r="E107" s="719">
        <v>34699</v>
      </c>
      <c r="F107" s="720">
        <v>15427055.800000001</v>
      </c>
      <c r="G107" s="720">
        <v>7361197.7999999998</v>
      </c>
      <c r="H107" s="720">
        <v>2637564.13</v>
      </c>
      <c r="I107" s="720">
        <v>1662403.23</v>
      </c>
      <c r="J107" s="720">
        <v>3765890.64</v>
      </c>
      <c r="K107" s="718">
        <v>220.28</v>
      </c>
      <c r="L107" s="720">
        <v>33983236.759999998</v>
      </c>
      <c r="M107" s="714" t="s">
        <v>176</v>
      </c>
      <c r="N107" s="714" t="s">
        <v>199</v>
      </c>
      <c r="O107" s="714">
        <v>2605</v>
      </c>
      <c r="P107" s="714" t="s">
        <v>199</v>
      </c>
      <c r="Q107" s="714" t="s">
        <v>320</v>
      </c>
      <c r="R107" s="714" t="s">
        <v>190</v>
      </c>
      <c r="S107" s="721">
        <v>131482.95000000001</v>
      </c>
      <c r="T107" s="714" t="s">
        <v>185</v>
      </c>
      <c r="U107" s="716"/>
    </row>
    <row r="108" spans="1:21" ht="16.2" customHeight="1" thickBot="1" x14ac:dyDescent="0.35">
      <c r="A108" s="717">
        <v>105</v>
      </c>
      <c r="B108" s="715" t="s">
        <v>319</v>
      </c>
      <c r="C108" s="717">
        <v>50.4</v>
      </c>
      <c r="D108" s="718">
        <v>1</v>
      </c>
      <c r="E108" s="719">
        <v>34699</v>
      </c>
      <c r="F108" s="720">
        <v>6512770.5300000003</v>
      </c>
      <c r="G108" s="720">
        <v>3128845.5</v>
      </c>
      <c r="H108" s="720">
        <v>1076652.04</v>
      </c>
      <c r="I108" s="720">
        <v>706597.35</v>
      </c>
      <c r="J108" s="720">
        <v>1600675.64</v>
      </c>
      <c r="K108" s="718">
        <v>220.28</v>
      </c>
      <c r="L108" s="720">
        <v>14346549.710000001</v>
      </c>
      <c r="M108" s="714" t="s">
        <v>176</v>
      </c>
      <c r="N108" s="714" t="s">
        <v>199</v>
      </c>
      <c r="O108" s="714">
        <v>2605</v>
      </c>
      <c r="P108" s="714" t="s">
        <v>199</v>
      </c>
      <c r="Q108" s="714" t="s">
        <v>320</v>
      </c>
      <c r="R108" s="714" t="s">
        <v>190</v>
      </c>
      <c r="S108" s="723">
        <v>57486.239999999998</v>
      </c>
      <c r="T108" s="714" t="s">
        <v>185</v>
      </c>
      <c r="U108" s="716"/>
    </row>
    <row r="109" spans="1:21" ht="16.2" customHeight="1" thickBot="1" x14ac:dyDescent="0.35">
      <c r="A109" s="717">
        <v>106</v>
      </c>
      <c r="B109" s="715" t="s">
        <v>321</v>
      </c>
      <c r="C109" s="717">
        <v>65.900000000000006</v>
      </c>
      <c r="D109" s="718">
        <v>0.98</v>
      </c>
      <c r="E109" s="719">
        <v>34699</v>
      </c>
      <c r="F109" s="720">
        <v>11928910</v>
      </c>
      <c r="G109" s="720">
        <v>4711351.63</v>
      </c>
      <c r="H109" s="720">
        <v>3368711.84</v>
      </c>
      <c r="I109" s="720">
        <v>1103514.46</v>
      </c>
      <c r="J109" s="720">
        <v>2745332.3</v>
      </c>
      <c r="K109" s="718">
        <v>220.28</v>
      </c>
      <c r="L109" s="720">
        <v>26277403.68</v>
      </c>
      <c r="M109" s="714" t="s">
        <v>176</v>
      </c>
      <c r="N109" s="714" t="s">
        <v>199</v>
      </c>
      <c r="O109" s="714">
        <v>2605</v>
      </c>
      <c r="P109" s="714" t="s">
        <v>199</v>
      </c>
      <c r="Q109" s="714" t="s">
        <v>322</v>
      </c>
      <c r="R109" s="714" t="s">
        <v>190</v>
      </c>
      <c r="S109" s="721">
        <v>101754.16</v>
      </c>
      <c r="T109" s="714" t="s">
        <v>185</v>
      </c>
      <c r="U109" s="716"/>
    </row>
    <row r="110" spans="1:21" ht="16.2" customHeight="1" thickBot="1" x14ac:dyDescent="0.35">
      <c r="A110" s="717">
        <v>107</v>
      </c>
      <c r="B110" s="715" t="s">
        <v>323</v>
      </c>
      <c r="C110" s="717">
        <v>55.3</v>
      </c>
      <c r="D110" s="718">
        <v>1</v>
      </c>
      <c r="E110" s="719">
        <v>34699</v>
      </c>
      <c r="F110" s="720">
        <v>10742859.01</v>
      </c>
      <c r="G110" s="720">
        <v>4651213.87</v>
      </c>
      <c r="H110" s="720">
        <v>2861884.93</v>
      </c>
      <c r="I110" s="720">
        <v>926013.98</v>
      </c>
      <c r="J110" s="720">
        <v>2303746.23</v>
      </c>
      <c r="K110" s="718">
        <v>220.28</v>
      </c>
      <c r="L110" s="720">
        <v>23664730.710000001</v>
      </c>
      <c r="M110" s="714" t="s">
        <v>176</v>
      </c>
      <c r="N110" s="714" t="s">
        <v>199</v>
      </c>
      <c r="O110" s="714">
        <v>2605</v>
      </c>
      <c r="P110" s="714" t="s">
        <v>199</v>
      </c>
      <c r="Q110" s="714" t="s">
        <v>324</v>
      </c>
      <c r="R110" s="714" t="s">
        <v>190</v>
      </c>
      <c r="S110" s="721">
        <v>91293</v>
      </c>
      <c r="T110" s="714" t="s">
        <v>185</v>
      </c>
      <c r="U110" s="716"/>
    </row>
    <row r="111" spans="1:21" ht="16.2" customHeight="1" thickBot="1" x14ac:dyDescent="0.35">
      <c r="A111" s="717">
        <v>108</v>
      </c>
      <c r="B111" s="715" t="s">
        <v>323</v>
      </c>
      <c r="C111" s="717">
        <v>41.96</v>
      </c>
      <c r="D111" s="718">
        <v>1</v>
      </c>
      <c r="E111" s="719">
        <v>34699</v>
      </c>
      <c r="F111" s="720">
        <v>6921194</v>
      </c>
      <c r="G111" s="720">
        <v>2470442</v>
      </c>
      <c r="H111" s="720">
        <v>2000106</v>
      </c>
      <c r="I111" s="720">
        <v>702632</v>
      </c>
      <c r="J111" s="720">
        <v>1748014</v>
      </c>
      <c r="K111" s="718">
        <v>220.28</v>
      </c>
      <c r="L111" s="720">
        <v>15246238.65</v>
      </c>
      <c r="M111" s="714" t="s">
        <v>176</v>
      </c>
      <c r="N111" s="714" t="s">
        <v>199</v>
      </c>
      <c r="O111" s="714">
        <v>2605</v>
      </c>
      <c r="P111" s="714" t="s">
        <v>199</v>
      </c>
      <c r="Q111" s="714" t="s">
        <v>324</v>
      </c>
      <c r="R111" s="714" t="s">
        <v>190</v>
      </c>
      <c r="S111" s="721">
        <v>60688.77</v>
      </c>
      <c r="T111" s="714" t="s">
        <v>185</v>
      </c>
      <c r="U111" s="716"/>
    </row>
    <row r="112" spans="1:21" ht="16.2" customHeight="1" thickBot="1" x14ac:dyDescent="0.35">
      <c r="A112" s="717">
        <v>109</v>
      </c>
      <c r="B112" s="715" t="s">
        <v>325</v>
      </c>
      <c r="C112" s="717">
        <v>52</v>
      </c>
      <c r="D112" s="718">
        <v>1</v>
      </c>
      <c r="E112" s="719">
        <v>34699</v>
      </c>
      <c r="F112" s="720">
        <v>5124357</v>
      </c>
      <c r="G112" s="720">
        <v>1947890</v>
      </c>
      <c r="H112" s="720">
        <v>1671106</v>
      </c>
      <c r="I112" s="720">
        <v>686134</v>
      </c>
      <c r="J112" s="720">
        <v>819227</v>
      </c>
      <c r="K112" s="718">
        <v>220.28</v>
      </c>
      <c r="L112" s="720">
        <v>11288105.74</v>
      </c>
      <c r="M112" s="714" t="s">
        <v>176</v>
      </c>
      <c r="N112" s="714" t="s">
        <v>199</v>
      </c>
      <c r="O112" s="714">
        <v>2605</v>
      </c>
      <c r="P112" s="714" t="s">
        <v>199</v>
      </c>
      <c r="Q112" s="714" t="s">
        <v>326</v>
      </c>
      <c r="R112" s="714" t="s">
        <v>190</v>
      </c>
      <c r="S112" s="721">
        <v>55785.21</v>
      </c>
      <c r="T112" s="714" t="s">
        <v>194</v>
      </c>
      <c r="U112" s="716"/>
    </row>
    <row r="113" spans="1:21" ht="16.2" customHeight="1" thickBot="1" x14ac:dyDescent="0.35">
      <c r="A113" s="717">
        <v>110</v>
      </c>
      <c r="B113" s="715" t="s">
        <v>327</v>
      </c>
      <c r="C113" s="717">
        <v>151.68</v>
      </c>
      <c r="D113" s="718">
        <v>0.75</v>
      </c>
      <c r="E113" s="719">
        <v>36219</v>
      </c>
      <c r="F113" s="720">
        <v>26777419</v>
      </c>
      <c r="G113" s="718"/>
      <c r="H113" s="718"/>
      <c r="I113" s="718"/>
      <c r="J113" s="718"/>
      <c r="K113" s="718">
        <v>145.80000000000001</v>
      </c>
      <c r="L113" s="720">
        <v>39041213.539999999</v>
      </c>
      <c r="M113" s="714" t="s">
        <v>176</v>
      </c>
      <c r="N113" s="714" t="s">
        <v>199</v>
      </c>
      <c r="O113" s="714">
        <v>2605</v>
      </c>
      <c r="P113" s="714" t="s">
        <v>199</v>
      </c>
      <c r="Q113" s="714">
        <v>1229</v>
      </c>
      <c r="R113" s="714" t="s">
        <v>190</v>
      </c>
      <c r="S113" s="721">
        <v>192224.59</v>
      </c>
      <c r="T113" s="714" t="s">
        <v>185</v>
      </c>
      <c r="U113" s="716"/>
    </row>
    <row r="114" spans="1:21" ht="16.2" customHeight="1" thickBot="1" x14ac:dyDescent="0.35">
      <c r="A114" s="717">
        <v>111</v>
      </c>
      <c r="B114" s="715" t="s">
        <v>328</v>
      </c>
      <c r="C114" s="717">
        <v>84</v>
      </c>
      <c r="D114" s="718">
        <v>0.96</v>
      </c>
      <c r="E114" s="719">
        <v>34699</v>
      </c>
      <c r="F114" s="720">
        <v>11592659.08</v>
      </c>
      <c r="G114" s="720">
        <v>1966719.49</v>
      </c>
      <c r="H114" s="720">
        <v>7091733.9900000002</v>
      </c>
      <c r="I114" s="720">
        <v>1510668.95</v>
      </c>
      <c r="J114" s="720">
        <v>1023537.01</v>
      </c>
      <c r="K114" s="718">
        <v>220.28</v>
      </c>
      <c r="L114" s="720">
        <v>25536698.859999999</v>
      </c>
      <c r="M114" s="714" t="s">
        <v>176</v>
      </c>
      <c r="N114" s="714" t="s">
        <v>199</v>
      </c>
      <c r="O114" s="714">
        <v>2606</v>
      </c>
      <c r="P114" s="714" t="s">
        <v>205</v>
      </c>
      <c r="Q114" s="714" t="s">
        <v>329</v>
      </c>
      <c r="R114" s="714" t="s">
        <v>190</v>
      </c>
      <c r="S114" s="721">
        <v>118930</v>
      </c>
      <c r="T114" s="714" t="s">
        <v>185</v>
      </c>
      <c r="U114" s="716"/>
    </row>
    <row r="115" spans="1:21" ht="16.2" customHeight="1" thickBot="1" x14ac:dyDescent="0.35">
      <c r="A115" s="717">
        <v>112</v>
      </c>
      <c r="B115" s="715" t="s">
        <v>330</v>
      </c>
      <c r="C115" s="717">
        <v>70.739999999999995</v>
      </c>
      <c r="D115" s="718">
        <v>0.97</v>
      </c>
      <c r="E115" s="719">
        <v>34699</v>
      </c>
      <c r="F115" s="720">
        <v>5221632</v>
      </c>
      <c r="G115" s="720">
        <v>432717</v>
      </c>
      <c r="H115" s="720">
        <v>1857044</v>
      </c>
      <c r="I115" s="720">
        <v>933586</v>
      </c>
      <c r="J115" s="720">
        <v>1998285</v>
      </c>
      <c r="K115" s="718">
        <v>220.28</v>
      </c>
      <c r="L115" s="720">
        <v>11502386.380000001</v>
      </c>
      <c r="M115" s="714" t="s">
        <v>176</v>
      </c>
      <c r="N115" s="714" t="s">
        <v>199</v>
      </c>
      <c r="O115" s="714">
        <v>2605</v>
      </c>
      <c r="P115" s="714" t="s">
        <v>199</v>
      </c>
      <c r="Q115" s="714">
        <v>380</v>
      </c>
      <c r="R115" s="714" t="s">
        <v>190</v>
      </c>
      <c r="S115" s="721">
        <v>54286.92</v>
      </c>
      <c r="T115" s="714" t="s">
        <v>185</v>
      </c>
      <c r="U115" s="716"/>
    </row>
    <row r="116" spans="1:21" ht="16.2" customHeight="1" thickBot="1" x14ac:dyDescent="0.35">
      <c r="A116" s="717">
        <v>113</v>
      </c>
      <c r="B116" s="715" t="s">
        <v>331</v>
      </c>
      <c r="C116" s="717">
        <v>26.4</v>
      </c>
      <c r="D116" s="718">
        <v>1</v>
      </c>
      <c r="E116" s="719">
        <v>34699</v>
      </c>
      <c r="F116" s="720">
        <v>4600661.5599999996</v>
      </c>
      <c r="G116" s="720">
        <v>1816749</v>
      </c>
      <c r="H116" s="720">
        <v>1568911.41</v>
      </c>
      <c r="I116" s="720">
        <v>348411.88</v>
      </c>
      <c r="J116" s="720">
        <v>866589.27</v>
      </c>
      <c r="K116" s="718">
        <v>220.28</v>
      </c>
      <c r="L116" s="720">
        <v>10134491.84</v>
      </c>
      <c r="M116" s="714" t="s">
        <v>176</v>
      </c>
      <c r="N116" s="714" t="s">
        <v>199</v>
      </c>
      <c r="O116" s="714">
        <v>2605</v>
      </c>
      <c r="P116" s="714" t="s">
        <v>199</v>
      </c>
      <c r="Q116" s="714" t="s">
        <v>332</v>
      </c>
      <c r="R116" s="714" t="s">
        <v>190</v>
      </c>
      <c r="S116" s="721">
        <v>28446.7</v>
      </c>
      <c r="T116" s="714" t="s">
        <v>194</v>
      </c>
      <c r="U116" s="716"/>
    </row>
    <row r="117" spans="1:21" ht="16.2" customHeight="1" thickBot="1" x14ac:dyDescent="0.35">
      <c r="A117" s="717">
        <v>114</v>
      </c>
      <c r="B117" s="715" t="s">
        <v>333</v>
      </c>
      <c r="C117" s="717">
        <v>180.8</v>
      </c>
      <c r="D117" s="718">
        <v>0.75</v>
      </c>
      <c r="E117" s="719">
        <v>34699</v>
      </c>
      <c r="F117" s="720">
        <v>22858211.829999998</v>
      </c>
      <c r="G117" s="720">
        <v>2488395.44</v>
      </c>
      <c r="H117" s="720">
        <v>13896854.109999999</v>
      </c>
      <c r="I117" s="720">
        <v>3307722.94</v>
      </c>
      <c r="J117" s="720">
        <v>3165239.34</v>
      </c>
      <c r="K117" s="718">
        <v>220.28</v>
      </c>
      <c r="L117" s="720">
        <v>50352836.899999999</v>
      </c>
      <c r="M117" s="714" t="s">
        <v>176</v>
      </c>
      <c r="N117" s="714" t="s">
        <v>199</v>
      </c>
      <c r="O117" s="714">
        <v>2605</v>
      </c>
      <c r="P117" s="714" t="s">
        <v>199</v>
      </c>
      <c r="Q117" s="714" t="s">
        <v>334</v>
      </c>
      <c r="R117" s="714" t="s">
        <v>190</v>
      </c>
      <c r="S117" s="721">
        <v>315741.59999999998</v>
      </c>
      <c r="T117" s="714" t="s">
        <v>185</v>
      </c>
      <c r="U117" s="716"/>
    </row>
    <row r="118" spans="1:21" ht="16.2" customHeight="1" thickBot="1" x14ac:dyDescent="0.35">
      <c r="A118" s="717">
        <v>115</v>
      </c>
      <c r="B118" s="715" t="s">
        <v>333</v>
      </c>
      <c r="C118" s="717">
        <v>38.549999999999997</v>
      </c>
      <c r="D118" s="718">
        <v>1</v>
      </c>
      <c r="E118" s="719">
        <v>34699</v>
      </c>
      <c r="F118" s="720">
        <v>4873804.67</v>
      </c>
      <c r="G118" s="720">
        <v>530573.25</v>
      </c>
      <c r="H118" s="720">
        <v>2963073.71</v>
      </c>
      <c r="I118" s="720">
        <v>705268.46</v>
      </c>
      <c r="J118" s="720">
        <v>674889.25</v>
      </c>
      <c r="K118" s="718">
        <v>220.28</v>
      </c>
      <c r="L118" s="720">
        <v>10736180.65</v>
      </c>
      <c r="M118" s="714" t="s">
        <v>176</v>
      </c>
      <c r="N118" s="714" t="s">
        <v>199</v>
      </c>
      <c r="O118" s="714">
        <v>2605</v>
      </c>
      <c r="P118" s="714" t="s">
        <v>199</v>
      </c>
      <c r="Q118" s="714" t="s">
        <v>334</v>
      </c>
      <c r="R118" s="714" t="s">
        <v>190</v>
      </c>
      <c r="S118" s="721">
        <v>67621.33</v>
      </c>
      <c r="T118" s="714" t="s">
        <v>185</v>
      </c>
      <c r="U118" s="716"/>
    </row>
    <row r="119" spans="1:21" ht="16.2" customHeight="1" thickBot="1" x14ac:dyDescent="0.35">
      <c r="A119" s="717">
        <v>116</v>
      </c>
      <c r="B119" s="715" t="s">
        <v>333</v>
      </c>
      <c r="C119" s="717">
        <v>34.549999999999997</v>
      </c>
      <c r="D119" s="718">
        <v>1</v>
      </c>
      <c r="E119" s="719">
        <v>34699</v>
      </c>
      <c r="F119" s="720">
        <v>4368093.0199999996</v>
      </c>
      <c r="G119" s="720">
        <v>475520.26</v>
      </c>
      <c r="H119" s="720">
        <v>2655621.1800000002</v>
      </c>
      <c r="I119" s="720">
        <v>632089.75</v>
      </c>
      <c r="J119" s="720">
        <v>604861.82999999996</v>
      </c>
      <c r="K119" s="718">
        <v>220.28</v>
      </c>
      <c r="L119" s="720">
        <v>9622182.0399999991</v>
      </c>
      <c r="M119" s="714" t="s">
        <v>176</v>
      </c>
      <c r="N119" s="714" t="s">
        <v>199</v>
      </c>
      <c r="O119" s="714">
        <v>2605</v>
      </c>
      <c r="P119" s="714" t="s">
        <v>199</v>
      </c>
      <c r="Q119" s="714" t="s">
        <v>334</v>
      </c>
      <c r="R119" s="714" t="s">
        <v>190</v>
      </c>
      <c r="S119" s="721">
        <v>60604.85</v>
      </c>
      <c r="T119" s="714" t="s">
        <v>185</v>
      </c>
      <c r="U119" s="716"/>
    </row>
    <row r="120" spans="1:21" ht="16.2" customHeight="1" thickBot="1" x14ac:dyDescent="0.35">
      <c r="A120" s="717">
        <v>117</v>
      </c>
      <c r="B120" s="715" t="s">
        <v>333</v>
      </c>
      <c r="C120" s="717">
        <v>20</v>
      </c>
      <c r="D120" s="718">
        <v>1</v>
      </c>
      <c r="E120" s="719">
        <v>34699</v>
      </c>
      <c r="F120" s="720">
        <v>2528563.2400000002</v>
      </c>
      <c r="G120" s="720">
        <v>275264.98</v>
      </c>
      <c r="H120" s="720">
        <v>1537262.62</v>
      </c>
      <c r="I120" s="720">
        <v>365898.55</v>
      </c>
      <c r="J120" s="720">
        <v>350137.09</v>
      </c>
      <c r="K120" s="718">
        <v>220.28</v>
      </c>
      <c r="L120" s="720">
        <v>5570004.0499999998</v>
      </c>
      <c r="M120" s="714" t="s">
        <v>176</v>
      </c>
      <c r="N120" s="714" t="s">
        <v>199</v>
      </c>
      <c r="O120" s="714">
        <v>2605</v>
      </c>
      <c r="P120" s="714" t="s">
        <v>199</v>
      </c>
      <c r="Q120" s="714" t="s">
        <v>334</v>
      </c>
      <c r="R120" s="714" t="s">
        <v>190</v>
      </c>
      <c r="S120" s="721">
        <v>35082.400000000001</v>
      </c>
      <c r="T120" s="714" t="s">
        <v>185</v>
      </c>
      <c r="U120" s="716"/>
    </row>
    <row r="121" spans="1:21" ht="16.2" customHeight="1" thickBot="1" x14ac:dyDescent="0.35">
      <c r="A121" s="717">
        <v>118</v>
      </c>
      <c r="B121" s="715" t="s">
        <v>335</v>
      </c>
      <c r="C121" s="717" t="s">
        <v>336</v>
      </c>
      <c r="D121" s="718"/>
      <c r="E121" s="719"/>
      <c r="F121" s="720"/>
      <c r="G121" s="720"/>
      <c r="H121" s="720"/>
      <c r="I121" s="720"/>
      <c r="J121" s="720"/>
      <c r="K121" s="718"/>
      <c r="L121" s="720"/>
      <c r="M121" s="714" t="s">
        <v>176</v>
      </c>
      <c r="N121" s="714" t="s">
        <v>335</v>
      </c>
      <c r="O121" s="714">
        <v>8171</v>
      </c>
      <c r="P121" s="714" t="s">
        <v>335</v>
      </c>
      <c r="Q121" s="714">
        <v>8171</v>
      </c>
      <c r="R121" s="714" t="s">
        <v>337</v>
      </c>
      <c r="S121" s="724" t="s">
        <v>336</v>
      </c>
      <c r="T121" s="714" t="s">
        <v>194</v>
      </c>
      <c r="U121" s="716"/>
    </row>
    <row r="122" spans="1:21" ht="16.2" customHeight="1" thickBot="1" x14ac:dyDescent="0.35">
      <c r="A122" s="717">
        <v>119</v>
      </c>
      <c r="B122" s="715" t="s">
        <v>338</v>
      </c>
      <c r="C122" s="717">
        <v>74.06</v>
      </c>
      <c r="D122" s="718">
        <v>0.97</v>
      </c>
      <c r="E122" s="719">
        <v>37343</v>
      </c>
      <c r="F122" s="720">
        <v>14965774.529999999</v>
      </c>
      <c r="G122" s="720">
        <v>2415492.9700000002</v>
      </c>
      <c r="H122" s="720">
        <v>8223731.0800000001</v>
      </c>
      <c r="I122" s="720">
        <v>1737142.02</v>
      </c>
      <c r="J122" s="720">
        <v>2589408.46</v>
      </c>
      <c r="K122" s="718">
        <v>121.88</v>
      </c>
      <c r="L122" s="720">
        <v>18240277.43</v>
      </c>
      <c r="M122" s="714" t="s">
        <v>176</v>
      </c>
      <c r="N122" s="714" t="s">
        <v>199</v>
      </c>
      <c r="O122" s="714">
        <v>2605</v>
      </c>
      <c r="P122" s="714" t="s">
        <v>199</v>
      </c>
      <c r="Q122" s="714">
        <v>78</v>
      </c>
      <c r="R122" s="714" t="s">
        <v>184</v>
      </c>
      <c r="S122" s="721">
        <v>166511.82</v>
      </c>
      <c r="T122" s="714" t="s">
        <v>185</v>
      </c>
      <c r="U122" s="716"/>
    </row>
    <row r="123" spans="1:21" ht="16.2" customHeight="1" thickBot="1" x14ac:dyDescent="0.35">
      <c r="A123" s="717">
        <v>120</v>
      </c>
      <c r="B123" s="715" t="s">
        <v>339</v>
      </c>
      <c r="C123" s="717">
        <v>78.53</v>
      </c>
      <c r="D123" s="718">
        <v>0.97</v>
      </c>
      <c r="E123" s="719">
        <v>34699</v>
      </c>
      <c r="F123" s="720">
        <v>5866851</v>
      </c>
      <c r="G123" s="720">
        <v>1313392</v>
      </c>
      <c r="H123" s="720">
        <v>1972956</v>
      </c>
      <c r="I123" s="720">
        <v>790537</v>
      </c>
      <c r="J123" s="720">
        <v>1789967</v>
      </c>
      <c r="K123" s="718">
        <v>220.28</v>
      </c>
      <c r="L123" s="720">
        <v>12923696.470000001</v>
      </c>
      <c r="M123" s="714" t="s">
        <v>176</v>
      </c>
      <c r="N123" s="714" t="s">
        <v>199</v>
      </c>
      <c r="O123" s="714">
        <v>2605</v>
      </c>
      <c r="P123" s="714" t="s">
        <v>199</v>
      </c>
      <c r="Q123" s="714">
        <v>1292</v>
      </c>
      <c r="R123" s="714" t="s">
        <v>190</v>
      </c>
      <c r="S123" s="721">
        <v>64438.25</v>
      </c>
      <c r="T123" s="714" t="s">
        <v>185</v>
      </c>
      <c r="U123" s="716"/>
    </row>
    <row r="124" spans="1:21" ht="16.2" customHeight="1" thickBot="1" x14ac:dyDescent="0.35">
      <c r="A124" s="717">
        <v>121</v>
      </c>
      <c r="B124" s="715" t="s">
        <v>340</v>
      </c>
      <c r="C124" s="717">
        <v>25.12</v>
      </c>
      <c r="D124" s="718">
        <v>1</v>
      </c>
      <c r="E124" s="719">
        <v>34699</v>
      </c>
      <c r="F124" s="720">
        <v>2774980</v>
      </c>
      <c r="G124" s="720">
        <v>672261</v>
      </c>
      <c r="H124" s="720">
        <v>1361311</v>
      </c>
      <c r="I124" s="720">
        <v>347015</v>
      </c>
      <c r="J124" s="720">
        <v>394393</v>
      </c>
      <c r="K124" s="718">
        <v>220.28</v>
      </c>
      <c r="L124" s="720">
        <v>6112819.1600000001</v>
      </c>
      <c r="M124" s="714" t="s">
        <v>176</v>
      </c>
      <c r="N124" s="714" t="s">
        <v>199</v>
      </c>
      <c r="O124" s="714">
        <v>2605</v>
      </c>
      <c r="P124" s="714" t="s">
        <v>199</v>
      </c>
      <c r="Q124" s="714">
        <v>934</v>
      </c>
      <c r="R124" s="714" t="s">
        <v>190</v>
      </c>
      <c r="S124" s="721">
        <v>29839.11</v>
      </c>
      <c r="T124" s="714" t="s">
        <v>185</v>
      </c>
      <c r="U124" s="716"/>
    </row>
    <row r="125" spans="1:21" ht="16.2" customHeight="1" thickBot="1" x14ac:dyDescent="0.35">
      <c r="A125" s="717">
        <v>122</v>
      </c>
      <c r="B125" s="715" t="s">
        <v>341</v>
      </c>
      <c r="C125" s="717">
        <v>232.94</v>
      </c>
      <c r="D125" s="718"/>
      <c r="E125" s="719"/>
      <c r="F125" s="720"/>
      <c r="G125" s="720"/>
      <c r="H125" s="720"/>
      <c r="I125" s="720"/>
      <c r="J125" s="720"/>
      <c r="K125" s="718"/>
      <c r="L125" s="720"/>
      <c r="M125" s="714" t="s">
        <v>176</v>
      </c>
      <c r="N125" s="714" t="s">
        <v>199</v>
      </c>
      <c r="O125" s="714">
        <v>2605</v>
      </c>
      <c r="P125" s="714" t="s">
        <v>199</v>
      </c>
      <c r="Q125" s="714">
        <v>609</v>
      </c>
      <c r="R125" s="714" t="s">
        <v>342</v>
      </c>
      <c r="S125" s="721">
        <v>102847.22</v>
      </c>
      <c r="T125" s="714"/>
      <c r="U125" s="716"/>
    </row>
    <row r="126" spans="1:21" ht="16.2" customHeight="1" thickBot="1" x14ac:dyDescent="0.35">
      <c r="A126" s="717">
        <v>123</v>
      </c>
      <c r="B126" s="715" t="s">
        <v>343</v>
      </c>
      <c r="C126" s="717">
        <v>62.27</v>
      </c>
      <c r="D126" s="718">
        <v>0.98</v>
      </c>
      <c r="E126" s="719">
        <v>34699</v>
      </c>
      <c r="F126" s="720">
        <v>7046525.54</v>
      </c>
      <c r="G126" s="720">
        <v>1818682.43</v>
      </c>
      <c r="H126" s="720">
        <v>2950455.65</v>
      </c>
      <c r="I126" s="720">
        <v>1999754.35</v>
      </c>
      <c r="J126" s="720">
        <v>1177633.1100000001</v>
      </c>
      <c r="K126" s="718">
        <v>220.28</v>
      </c>
      <c r="L126" s="720">
        <v>15522323.17</v>
      </c>
      <c r="M126" s="714" t="s">
        <v>180</v>
      </c>
      <c r="N126" s="714" t="s">
        <v>199</v>
      </c>
      <c r="O126" s="714">
        <v>2605</v>
      </c>
      <c r="P126" s="714" t="s">
        <v>199</v>
      </c>
      <c r="Q126" s="714" t="s">
        <v>344</v>
      </c>
      <c r="R126" s="714" t="s">
        <v>184</v>
      </c>
      <c r="S126" s="721">
        <v>76610</v>
      </c>
      <c r="T126" s="714" t="s">
        <v>185</v>
      </c>
      <c r="U126" s="716"/>
    </row>
    <row r="127" spans="1:21" ht="16.2" customHeight="1" thickBot="1" x14ac:dyDescent="0.35">
      <c r="A127" s="717">
        <v>124</v>
      </c>
      <c r="B127" s="715" t="s">
        <v>345</v>
      </c>
      <c r="C127" s="717">
        <v>56.25</v>
      </c>
      <c r="D127" s="718">
        <v>1</v>
      </c>
      <c r="E127" s="719">
        <v>34699</v>
      </c>
      <c r="F127" s="720">
        <v>11792910.039999999</v>
      </c>
      <c r="G127" s="720">
        <v>4797868.95</v>
      </c>
      <c r="H127" s="720">
        <v>4675004.91</v>
      </c>
      <c r="I127" s="720">
        <v>722345.82</v>
      </c>
      <c r="J127" s="720">
        <v>1597690.36</v>
      </c>
      <c r="K127" s="718">
        <v>220.28</v>
      </c>
      <c r="L127" s="720">
        <v>25977818.399999999</v>
      </c>
      <c r="M127" s="714" t="s">
        <v>176</v>
      </c>
      <c r="N127" s="714" t="s">
        <v>199</v>
      </c>
      <c r="O127" s="714">
        <v>2605</v>
      </c>
      <c r="P127" s="714" t="s">
        <v>199</v>
      </c>
      <c r="Q127" s="714" t="s">
        <v>346</v>
      </c>
      <c r="R127" s="714" t="s">
        <v>190</v>
      </c>
      <c r="S127" s="721">
        <v>122657.86</v>
      </c>
      <c r="T127" s="714" t="s">
        <v>185</v>
      </c>
      <c r="U127" s="716"/>
    </row>
    <row r="128" spans="1:21" ht="16.2" customHeight="1" thickBot="1" x14ac:dyDescent="0.35">
      <c r="A128" s="717">
        <v>125</v>
      </c>
      <c r="B128" s="715" t="s">
        <v>347</v>
      </c>
      <c r="C128" s="717">
        <v>146.1</v>
      </c>
      <c r="D128" s="718">
        <v>0.75</v>
      </c>
      <c r="E128" s="719">
        <v>34699</v>
      </c>
      <c r="F128" s="720">
        <v>17815622</v>
      </c>
      <c r="G128" s="720">
        <v>2870647</v>
      </c>
      <c r="H128" s="720">
        <v>5156070</v>
      </c>
      <c r="I128" s="720">
        <v>2619464</v>
      </c>
      <c r="J128" s="720">
        <v>7169441</v>
      </c>
      <c r="K128" s="718">
        <v>220.28</v>
      </c>
      <c r="L128" s="720">
        <v>39244850.630000003</v>
      </c>
      <c r="M128" s="714" t="s">
        <v>176</v>
      </c>
      <c r="N128" s="714" t="s">
        <v>199</v>
      </c>
      <c r="O128" s="714">
        <v>2605</v>
      </c>
      <c r="P128" s="714" t="s">
        <v>199</v>
      </c>
      <c r="Q128" s="714">
        <v>1203</v>
      </c>
      <c r="R128" s="714" t="s">
        <v>190</v>
      </c>
      <c r="S128" s="721">
        <v>253328.63</v>
      </c>
      <c r="T128" s="714" t="s">
        <v>185</v>
      </c>
      <c r="U128" s="716"/>
    </row>
    <row r="129" spans="1:21" ht="16.2" customHeight="1" thickBot="1" x14ac:dyDescent="0.35">
      <c r="A129" s="717">
        <v>126</v>
      </c>
      <c r="B129" s="715" t="s">
        <v>347</v>
      </c>
      <c r="C129" s="717">
        <v>35.82</v>
      </c>
      <c r="D129" s="718">
        <v>1</v>
      </c>
      <c r="E129" s="719">
        <v>34334</v>
      </c>
      <c r="F129" s="720">
        <v>4954174.4000000004</v>
      </c>
      <c r="G129" s="720">
        <v>1421695.8</v>
      </c>
      <c r="H129" s="720">
        <v>1606080.8</v>
      </c>
      <c r="I129" s="720">
        <v>518918.96</v>
      </c>
      <c r="J129" s="720">
        <v>1407478.84</v>
      </c>
      <c r="K129" s="718">
        <v>0</v>
      </c>
      <c r="L129" s="718">
        <v>0</v>
      </c>
      <c r="M129" s="714" t="s">
        <v>176</v>
      </c>
      <c r="N129" s="714" t="s">
        <v>199</v>
      </c>
      <c r="O129" s="714">
        <v>2605</v>
      </c>
      <c r="P129" s="714" t="s">
        <v>199</v>
      </c>
      <c r="Q129" s="714">
        <v>1203</v>
      </c>
      <c r="R129" s="714" t="s">
        <v>190</v>
      </c>
      <c r="S129" s="721">
        <v>62109.73</v>
      </c>
      <c r="T129" s="714" t="s">
        <v>185</v>
      </c>
      <c r="U129" s="716"/>
    </row>
    <row r="130" spans="1:21" ht="16.2" customHeight="1" thickBot="1" x14ac:dyDescent="0.35">
      <c r="A130" s="717">
        <v>127</v>
      </c>
      <c r="B130" s="715" t="s">
        <v>347</v>
      </c>
      <c r="C130" s="717">
        <v>17.38</v>
      </c>
      <c r="D130" s="718">
        <v>1</v>
      </c>
      <c r="E130" s="719">
        <v>34699</v>
      </c>
      <c r="F130" s="720">
        <v>4364346</v>
      </c>
      <c r="G130" s="720">
        <v>1814455</v>
      </c>
      <c r="H130" s="720">
        <v>774317</v>
      </c>
      <c r="I130" s="720">
        <v>480831</v>
      </c>
      <c r="J130" s="720">
        <v>1294743</v>
      </c>
      <c r="K130" s="718">
        <v>220.28</v>
      </c>
      <c r="L130" s="720">
        <v>9613927.9800000004</v>
      </c>
      <c r="M130" s="714" t="s">
        <v>176</v>
      </c>
      <c r="N130" s="714" t="s">
        <v>199</v>
      </c>
      <c r="O130" s="714">
        <v>2605</v>
      </c>
      <c r="P130" s="714" t="s">
        <v>199</v>
      </c>
      <c r="Q130" s="714">
        <v>1203</v>
      </c>
      <c r="R130" s="714" t="s">
        <v>190</v>
      </c>
      <c r="S130" s="721">
        <v>30135.88</v>
      </c>
      <c r="T130" s="714" t="s">
        <v>185</v>
      </c>
      <c r="U130" s="716"/>
    </row>
    <row r="131" spans="1:21" ht="16.2" customHeight="1" thickBot="1" x14ac:dyDescent="0.35">
      <c r="A131" s="717">
        <v>128</v>
      </c>
      <c r="B131" s="715" t="s">
        <v>348</v>
      </c>
      <c r="C131" s="717">
        <v>33.15</v>
      </c>
      <c r="D131" s="718">
        <v>1</v>
      </c>
      <c r="E131" s="719">
        <v>34699</v>
      </c>
      <c r="F131" s="720">
        <v>6026170.25</v>
      </c>
      <c r="G131" s="720">
        <v>3041678.25</v>
      </c>
      <c r="H131" s="720">
        <v>910222.21</v>
      </c>
      <c r="I131" s="720">
        <v>554951.51</v>
      </c>
      <c r="J131" s="720">
        <v>1519318.28</v>
      </c>
      <c r="K131" s="718">
        <v>220.28</v>
      </c>
      <c r="L131" s="720">
        <v>13274650.27</v>
      </c>
      <c r="M131" s="714" t="s">
        <v>176</v>
      </c>
      <c r="N131" s="714" t="s">
        <v>199</v>
      </c>
      <c r="O131" s="714">
        <v>2605</v>
      </c>
      <c r="P131" s="714" t="s">
        <v>199</v>
      </c>
      <c r="Q131" s="714">
        <v>1203</v>
      </c>
      <c r="R131" s="714" t="s">
        <v>190</v>
      </c>
      <c r="S131" s="721">
        <v>48864.57</v>
      </c>
      <c r="T131" s="714" t="s">
        <v>185</v>
      </c>
      <c r="U131" s="716"/>
    </row>
    <row r="132" spans="1:21" ht="16.2" customHeight="1" thickBot="1" x14ac:dyDescent="0.35">
      <c r="A132" s="717">
        <v>129</v>
      </c>
      <c r="B132" s="715" t="s">
        <v>349</v>
      </c>
      <c r="C132" s="717">
        <v>69.25</v>
      </c>
      <c r="D132" s="718">
        <v>0.98</v>
      </c>
      <c r="E132" s="719">
        <v>34699</v>
      </c>
      <c r="F132" s="720">
        <v>11826785.460000001</v>
      </c>
      <c r="G132" s="720">
        <v>6354033.75</v>
      </c>
      <c r="H132" s="720">
        <v>2359508.5099999998</v>
      </c>
      <c r="I132" s="720">
        <v>1116897.93</v>
      </c>
      <c r="J132" s="720">
        <v>1996345.27</v>
      </c>
      <c r="K132" s="718">
        <v>220.28</v>
      </c>
      <c r="L132" s="720">
        <v>26052440.309999999</v>
      </c>
      <c r="M132" s="714" t="s">
        <v>176</v>
      </c>
      <c r="N132" s="714" t="s">
        <v>199</v>
      </c>
      <c r="O132" s="714">
        <v>2605</v>
      </c>
      <c r="P132" s="714" t="s">
        <v>199</v>
      </c>
      <c r="Q132" s="714">
        <v>1185</v>
      </c>
      <c r="R132" s="714" t="s">
        <v>190</v>
      </c>
      <c r="S132" s="721">
        <v>93814.9</v>
      </c>
      <c r="T132" s="714" t="s">
        <v>185</v>
      </c>
      <c r="U132" s="716"/>
    </row>
    <row r="133" spans="1:21" ht="16.2" customHeight="1" thickBot="1" x14ac:dyDescent="0.35">
      <c r="A133" s="717">
        <v>130</v>
      </c>
      <c r="B133" s="715" t="s">
        <v>350</v>
      </c>
      <c r="C133" s="717">
        <v>408.8</v>
      </c>
      <c r="D133" s="718">
        <v>0.75</v>
      </c>
      <c r="E133" s="719">
        <v>34699</v>
      </c>
      <c r="F133" s="720">
        <v>14763567.24</v>
      </c>
      <c r="G133" s="720">
        <v>5794328.25</v>
      </c>
      <c r="H133" s="720">
        <v>4052752</v>
      </c>
      <c r="I133" s="720">
        <v>1057464</v>
      </c>
      <c r="J133" s="720">
        <v>3859023</v>
      </c>
      <c r="K133" s="718">
        <v>220.28</v>
      </c>
      <c r="L133" s="720">
        <v>32521681.870000001</v>
      </c>
      <c r="M133" s="714" t="s">
        <v>176</v>
      </c>
      <c r="N133" s="714" t="s">
        <v>199</v>
      </c>
      <c r="O133" s="714">
        <v>2605</v>
      </c>
      <c r="P133" s="714" t="s">
        <v>199</v>
      </c>
      <c r="Q133" s="714">
        <v>839</v>
      </c>
      <c r="R133" s="714" t="s">
        <v>184</v>
      </c>
      <c r="S133" s="721">
        <v>740332.68</v>
      </c>
      <c r="T133" s="714" t="s">
        <v>351</v>
      </c>
      <c r="U133" s="716"/>
    </row>
    <row r="134" spans="1:21" ht="16.2" customHeight="1" thickBot="1" x14ac:dyDescent="0.35">
      <c r="A134" s="717">
        <v>131</v>
      </c>
      <c r="B134" s="715" t="s">
        <v>352</v>
      </c>
      <c r="C134" s="717">
        <v>45.99</v>
      </c>
      <c r="D134" s="718">
        <v>1</v>
      </c>
      <c r="E134" s="719">
        <v>34699</v>
      </c>
      <c r="F134" s="720">
        <v>9451294.5399999991</v>
      </c>
      <c r="G134" s="720">
        <v>5063774.9400000004</v>
      </c>
      <c r="H134" s="720">
        <v>1509607.87</v>
      </c>
      <c r="I134" s="720">
        <v>770115.42</v>
      </c>
      <c r="J134" s="720">
        <v>2107796.31</v>
      </c>
      <c r="K134" s="718">
        <v>220.28</v>
      </c>
      <c r="L134" s="720">
        <v>20819629.109999999</v>
      </c>
      <c r="M134" s="714" t="s">
        <v>176</v>
      </c>
      <c r="N134" s="714" t="s">
        <v>199</v>
      </c>
      <c r="O134" s="714">
        <v>2605</v>
      </c>
      <c r="P134" s="714" t="s">
        <v>199</v>
      </c>
      <c r="Q134" s="714">
        <v>988</v>
      </c>
      <c r="R134" s="714" t="s">
        <v>190</v>
      </c>
      <c r="S134" s="721">
        <v>84654.720000000001</v>
      </c>
      <c r="T134" s="714" t="s">
        <v>185</v>
      </c>
      <c r="U134" s="716"/>
    </row>
    <row r="135" spans="1:21" ht="16.2" customHeight="1" thickBot="1" x14ac:dyDescent="0.35">
      <c r="A135" s="717">
        <v>132</v>
      </c>
      <c r="B135" s="715" t="s">
        <v>352</v>
      </c>
      <c r="C135" s="717">
        <v>22.19</v>
      </c>
      <c r="D135" s="718">
        <v>1</v>
      </c>
      <c r="E135" s="719">
        <v>34699</v>
      </c>
      <c r="F135" s="720">
        <v>2679539.0299999998</v>
      </c>
      <c r="G135" s="720">
        <v>712615</v>
      </c>
      <c r="H135" s="720">
        <v>578342.56999999995</v>
      </c>
      <c r="I135" s="720">
        <v>371577.76</v>
      </c>
      <c r="J135" s="720">
        <v>1017003.7</v>
      </c>
      <c r="K135" s="718">
        <v>220.28</v>
      </c>
      <c r="L135" s="720">
        <v>5902578.5899999999</v>
      </c>
      <c r="M135" s="714" t="s">
        <v>176</v>
      </c>
      <c r="N135" s="714" t="s">
        <v>199</v>
      </c>
      <c r="O135" s="714">
        <v>2605</v>
      </c>
      <c r="P135" s="714" t="s">
        <v>199</v>
      </c>
      <c r="Q135" s="714">
        <v>988</v>
      </c>
      <c r="R135" s="714" t="s">
        <v>190</v>
      </c>
      <c r="S135" s="721">
        <v>38344.32</v>
      </c>
      <c r="T135" s="714" t="s">
        <v>185</v>
      </c>
      <c r="U135" s="716"/>
    </row>
    <row r="136" spans="1:21" ht="16.2" customHeight="1" thickBot="1" x14ac:dyDescent="0.35">
      <c r="A136" s="717">
        <v>133</v>
      </c>
      <c r="B136" s="715" t="s">
        <v>353</v>
      </c>
      <c r="C136" s="717">
        <v>52</v>
      </c>
      <c r="D136" s="718">
        <v>1</v>
      </c>
      <c r="E136" s="719">
        <v>34699</v>
      </c>
      <c r="F136" s="720">
        <v>8193529.6500000004</v>
      </c>
      <c r="G136" s="720">
        <v>2428296.0699999998</v>
      </c>
      <c r="H136" s="720">
        <v>2391726.7999999998</v>
      </c>
      <c r="I136" s="720">
        <v>940964.73</v>
      </c>
      <c r="J136" s="720">
        <v>2432542.0499999998</v>
      </c>
      <c r="K136" s="718">
        <v>220.28</v>
      </c>
      <c r="L136" s="720">
        <v>18048982.359999999</v>
      </c>
      <c r="M136" s="714" t="s">
        <v>176</v>
      </c>
      <c r="N136" s="714" t="s">
        <v>199</v>
      </c>
      <c r="O136" s="714">
        <v>2605</v>
      </c>
      <c r="P136" s="714" t="s">
        <v>199</v>
      </c>
      <c r="Q136" s="714">
        <v>994</v>
      </c>
      <c r="R136" s="714" t="s">
        <v>190</v>
      </c>
      <c r="S136" s="721">
        <v>70291.5</v>
      </c>
      <c r="T136" s="714" t="s">
        <v>194</v>
      </c>
      <c r="U136" s="716"/>
    </row>
    <row r="137" spans="1:21" ht="16.2" customHeight="1" thickBot="1" x14ac:dyDescent="0.35">
      <c r="A137" s="717">
        <v>134</v>
      </c>
      <c r="B137" s="715" t="s">
        <v>354</v>
      </c>
      <c r="C137" s="717">
        <v>82.6</v>
      </c>
      <c r="D137" s="718">
        <v>0.96</v>
      </c>
      <c r="E137" s="719">
        <v>34699</v>
      </c>
      <c r="F137" s="720">
        <v>11974888</v>
      </c>
      <c r="G137" s="720">
        <v>5305274.0999999996</v>
      </c>
      <c r="H137" s="720">
        <v>2905253.5</v>
      </c>
      <c r="I137" s="720">
        <v>1383160.12</v>
      </c>
      <c r="J137" s="720">
        <v>2381200.2799999998</v>
      </c>
      <c r="K137" s="718">
        <v>220.28</v>
      </c>
      <c r="L137" s="720">
        <v>26378685.559999999</v>
      </c>
      <c r="M137" s="714" t="s">
        <v>176</v>
      </c>
      <c r="N137" s="714" t="s">
        <v>199</v>
      </c>
      <c r="O137" s="714">
        <v>2605</v>
      </c>
      <c r="P137" s="714" t="s">
        <v>199</v>
      </c>
      <c r="Q137" s="714">
        <v>994</v>
      </c>
      <c r="R137" s="714" t="s">
        <v>190</v>
      </c>
      <c r="S137" s="721">
        <v>115278.32</v>
      </c>
      <c r="T137" s="714" t="s">
        <v>185</v>
      </c>
      <c r="U137" s="716"/>
    </row>
    <row r="138" spans="1:21" ht="16.2" customHeight="1" thickBot="1" x14ac:dyDescent="0.35">
      <c r="A138" s="717">
        <v>135</v>
      </c>
      <c r="B138" s="715" t="s">
        <v>355</v>
      </c>
      <c r="C138" s="717">
        <v>117.95</v>
      </c>
      <c r="D138" s="718">
        <v>0.75</v>
      </c>
      <c r="E138" s="719">
        <v>34699</v>
      </c>
      <c r="F138" s="720">
        <v>23298528.190000001</v>
      </c>
      <c r="G138" s="720">
        <v>10822502.25</v>
      </c>
      <c r="H138" s="720">
        <v>5095080.3</v>
      </c>
      <c r="I138" s="720">
        <v>1975105.77</v>
      </c>
      <c r="J138" s="720">
        <v>5405839.8700000001</v>
      </c>
      <c r="K138" s="718">
        <v>220.28</v>
      </c>
      <c r="L138" s="720">
        <v>51322780.57</v>
      </c>
      <c r="M138" s="714" t="s">
        <v>176</v>
      </c>
      <c r="N138" s="714" t="s">
        <v>199</v>
      </c>
      <c r="O138" s="714">
        <v>2605</v>
      </c>
      <c r="P138" s="714" t="s">
        <v>199</v>
      </c>
      <c r="Q138" s="714" t="s">
        <v>356</v>
      </c>
      <c r="R138" s="714" t="s">
        <v>190</v>
      </c>
      <c r="S138" s="721">
        <v>243899.04</v>
      </c>
      <c r="T138" s="714" t="s">
        <v>185</v>
      </c>
      <c r="U138" s="716"/>
    </row>
    <row r="139" spans="1:21" ht="16.2" customHeight="1" thickBot="1" x14ac:dyDescent="0.35">
      <c r="A139" s="717">
        <v>136</v>
      </c>
      <c r="B139" s="715" t="s">
        <v>355</v>
      </c>
      <c r="C139" s="717">
        <v>45.55</v>
      </c>
      <c r="D139" s="718">
        <v>1</v>
      </c>
      <c r="E139" s="719">
        <v>34699</v>
      </c>
      <c r="F139" s="720">
        <v>8351328</v>
      </c>
      <c r="G139" s="720">
        <v>4179440</v>
      </c>
      <c r="H139" s="720">
        <v>2178993</v>
      </c>
      <c r="I139" s="720">
        <v>601142</v>
      </c>
      <c r="J139" s="720">
        <v>1391753</v>
      </c>
      <c r="K139" s="718">
        <v>220.28</v>
      </c>
      <c r="L139" s="720">
        <v>18396585.870000001</v>
      </c>
      <c r="M139" s="714" t="s">
        <v>176</v>
      </c>
      <c r="N139" s="714" t="s">
        <v>199</v>
      </c>
      <c r="O139" s="714">
        <v>2605</v>
      </c>
      <c r="P139" s="714" t="s">
        <v>199</v>
      </c>
      <c r="Q139" s="714" t="s">
        <v>356</v>
      </c>
      <c r="R139" s="714" t="s">
        <v>190</v>
      </c>
      <c r="S139" s="721">
        <v>94149.119999999995</v>
      </c>
      <c r="T139" s="714" t="s">
        <v>185</v>
      </c>
      <c r="U139" s="716"/>
    </row>
    <row r="140" spans="1:21" ht="16.2" customHeight="1" thickBot="1" x14ac:dyDescent="0.35">
      <c r="A140" s="717">
        <v>137</v>
      </c>
      <c r="B140" s="715" t="s">
        <v>357</v>
      </c>
      <c r="C140" s="717">
        <v>13.68</v>
      </c>
      <c r="D140" s="718">
        <v>1</v>
      </c>
      <c r="E140" s="719">
        <v>34699</v>
      </c>
      <c r="F140" s="720">
        <v>1902305.06</v>
      </c>
      <c r="G140" s="720">
        <v>502083.36</v>
      </c>
      <c r="H140" s="720">
        <v>912993.26</v>
      </c>
      <c r="I140" s="720">
        <v>206969.91</v>
      </c>
      <c r="J140" s="720">
        <v>280258.53000000003</v>
      </c>
      <c r="K140" s="718">
        <v>220.28</v>
      </c>
      <c r="L140" s="720">
        <v>4190461.49</v>
      </c>
      <c r="M140" s="714" t="s">
        <v>176</v>
      </c>
      <c r="N140" s="714" t="s">
        <v>199</v>
      </c>
      <c r="O140" s="714">
        <v>2605</v>
      </c>
      <c r="P140" s="714" t="s">
        <v>199</v>
      </c>
      <c r="Q140" s="714">
        <v>845</v>
      </c>
      <c r="R140" s="714" t="s">
        <v>190</v>
      </c>
      <c r="S140" s="721">
        <v>25157.52</v>
      </c>
      <c r="T140" s="714" t="s">
        <v>185</v>
      </c>
      <c r="U140" s="716"/>
    </row>
    <row r="141" spans="1:21" ht="16.2" customHeight="1" thickBot="1" x14ac:dyDescent="0.35">
      <c r="A141" s="717">
        <v>138</v>
      </c>
      <c r="B141" s="715" t="s">
        <v>357</v>
      </c>
      <c r="C141" s="717">
        <v>255.25</v>
      </c>
      <c r="D141" s="718">
        <v>0.7</v>
      </c>
      <c r="E141" s="719">
        <v>34699</v>
      </c>
      <c r="F141" s="720">
        <v>74218314.129999995</v>
      </c>
      <c r="G141" s="720">
        <v>30341084.620000001</v>
      </c>
      <c r="H141" s="720">
        <v>30948579.690000001</v>
      </c>
      <c r="I141" s="720">
        <v>5491964.9299999997</v>
      </c>
      <c r="J141" s="720">
        <v>7436684.8899999997</v>
      </c>
      <c r="K141" s="718">
        <v>220.28</v>
      </c>
      <c r="L141" s="720">
        <v>163490595.59999999</v>
      </c>
      <c r="M141" s="714" t="s">
        <v>176</v>
      </c>
      <c r="N141" s="714" t="s">
        <v>199</v>
      </c>
      <c r="O141" s="714">
        <v>2605</v>
      </c>
      <c r="P141" s="714" t="s">
        <v>199</v>
      </c>
      <c r="Q141" s="714">
        <v>845</v>
      </c>
      <c r="R141" s="714" t="s">
        <v>190</v>
      </c>
      <c r="S141" s="721">
        <v>469404.75</v>
      </c>
      <c r="T141" s="714" t="s">
        <v>185</v>
      </c>
      <c r="U141" s="716"/>
    </row>
    <row r="142" spans="1:21" ht="16.2" customHeight="1" thickBot="1" x14ac:dyDescent="0.35">
      <c r="A142" s="717">
        <v>139</v>
      </c>
      <c r="B142" s="715" t="s">
        <v>357</v>
      </c>
      <c r="C142" s="717">
        <v>77.05</v>
      </c>
      <c r="D142" s="718">
        <v>0.97</v>
      </c>
      <c r="E142" s="719">
        <v>34699</v>
      </c>
      <c r="F142" s="720">
        <v>14115761.73</v>
      </c>
      <c r="G142" s="720">
        <v>4948805.92</v>
      </c>
      <c r="H142" s="720">
        <v>6422734.1399999997</v>
      </c>
      <c r="I142" s="720">
        <v>1165718.72</v>
      </c>
      <c r="J142" s="720">
        <v>1578502.95</v>
      </c>
      <c r="K142" s="718">
        <v>220.28</v>
      </c>
      <c r="L142" s="720">
        <v>31094674.129999999</v>
      </c>
      <c r="M142" s="714" t="s">
        <v>176</v>
      </c>
      <c r="N142" s="714" t="s">
        <v>199</v>
      </c>
      <c r="O142" s="714">
        <v>2605</v>
      </c>
      <c r="P142" s="714" t="s">
        <v>199</v>
      </c>
      <c r="Q142" s="714">
        <v>845</v>
      </c>
      <c r="R142" s="714" t="s">
        <v>190</v>
      </c>
      <c r="S142" s="721">
        <v>141694.95000000001</v>
      </c>
      <c r="T142" s="714" t="s">
        <v>185</v>
      </c>
      <c r="U142" s="716"/>
    </row>
    <row r="143" spans="1:21" ht="16.2" customHeight="1" thickBot="1" x14ac:dyDescent="0.35">
      <c r="A143" s="717">
        <v>140</v>
      </c>
      <c r="B143" s="715" t="s">
        <v>357</v>
      </c>
      <c r="C143" s="717">
        <v>107.75</v>
      </c>
      <c r="D143" s="718">
        <v>0.75</v>
      </c>
      <c r="E143" s="719">
        <v>34699</v>
      </c>
      <c r="F143" s="720">
        <v>18993237.539999999</v>
      </c>
      <c r="G143" s="720">
        <v>6920620.8700000001</v>
      </c>
      <c r="H143" s="720">
        <v>8234980.2599999998</v>
      </c>
      <c r="I143" s="720">
        <v>1630190.69</v>
      </c>
      <c r="J143" s="720">
        <v>2207445.7200000002</v>
      </c>
      <c r="K143" s="718">
        <v>220.28</v>
      </c>
      <c r="L143" s="720">
        <v>41838941.700000003</v>
      </c>
      <c r="M143" s="714" t="s">
        <v>176</v>
      </c>
      <c r="N143" s="714" t="s">
        <v>199</v>
      </c>
      <c r="O143" s="714">
        <v>2605</v>
      </c>
      <c r="P143" s="714" t="s">
        <v>199</v>
      </c>
      <c r="Q143" s="714">
        <v>845</v>
      </c>
      <c r="R143" s="714" t="s">
        <v>190</v>
      </c>
      <c r="S143" s="721">
        <v>198152.25</v>
      </c>
      <c r="T143" s="714" t="s">
        <v>185</v>
      </c>
      <c r="U143" s="716"/>
    </row>
    <row r="144" spans="1:21" ht="16.2" customHeight="1" thickBot="1" x14ac:dyDescent="0.35">
      <c r="A144" s="717">
        <v>141</v>
      </c>
      <c r="B144" s="715" t="s">
        <v>358</v>
      </c>
      <c r="C144" s="717">
        <v>46.5</v>
      </c>
      <c r="D144" s="718">
        <v>1</v>
      </c>
      <c r="E144" s="719">
        <v>35430</v>
      </c>
      <c r="F144" s="720">
        <v>9069604</v>
      </c>
      <c r="G144" s="720">
        <v>4266608</v>
      </c>
      <c r="H144" s="720">
        <v>1921851</v>
      </c>
      <c r="I144" s="720">
        <v>749975</v>
      </c>
      <c r="J144" s="720">
        <v>2131170</v>
      </c>
      <c r="K144" s="718">
        <v>173.08</v>
      </c>
      <c r="L144" s="720">
        <v>15697532.24</v>
      </c>
      <c r="M144" s="714" t="s">
        <v>176</v>
      </c>
      <c r="N144" s="714" t="s">
        <v>199</v>
      </c>
      <c r="O144" s="714">
        <v>2605</v>
      </c>
      <c r="P144" s="714" t="s">
        <v>199</v>
      </c>
      <c r="Q144" s="714">
        <v>908</v>
      </c>
      <c r="R144" s="714" t="s">
        <v>190</v>
      </c>
      <c r="S144" s="721">
        <v>81741.75</v>
      </c>
      <c r="T144" s="714" t="s">
        <v>185</v>
      </c>
      <c r="U144" s="716"/>
    </row>
    <row r="145" spans="1:21" ht="16.2" customHeight="1" thickBot="1" x14ac:dyDescent="0.35">
      <c r="A145" s="717">
        <v>142</v>
      </c>
      <c r="B145" s="715" t="s">
        <v>359</v>
      </c>
      <c r="C145" s="717">
        <v>23.28</v>
      </c>
      <c r="D145" s="718">
        <v>1</v>
      </c>
      <c r="E145" s="719">
        <v>35854</v>
      </c>
      <c r="F145" s="720">
        <v>12324866.15</v>
      </c>
      <c r="G145" s="718"/>
      <c r="H145" s="718"/>
      <c r="I145" s="718"/>
      <c r="J145" s="718"/>
      <c r="K145" s="718">
        <v>156.34</v>
      </c>
      <c r="L145" s="720">
        <v>19268363.780000001</v>
      </c>
      <c r="M145" s="714" t="s">
        <v>176</v>
      </c>
      <c r="N145" s="714" t="s">
        <v>199</v>
      </c>
      <c r="O145" s="714">
        <v>2605</v>
      </c>
      <c r="P145" s="714" t="s">
        <v>199</v>
      </c>
      <c r="Q145" s="714">
        <v>1249</v>
      </c>
      <c r="R145" s="714" t="s">
        <v>190</v>
      </c>
      <c r="S145" s="721">
        <v>36902.949999999997</v>
      </c>
      <c r="T145" s="714" t="s">
        <v>185</v>
      </c>
      <c r="U145" s="716"/>
    </row>
    <row r="146" spans="1:21" ht="16.2" customHeight="1" thickBot="1" x14ac:dyDescent="0.35">
      <c r="A146" s="717">
        <v>143</v>
      </c>
      <c r="B146" s="715" t="s">
        <v>360</v>
      </c>
      <c r="C146" s="717">
        <v>240.88</v>
      </c>
      <c r="D146" s="718">
        <v>0.7</v>
      </c>
      <c r="E146" s="719">
        <v>35430</v>
      </c>
      <c r="F146" s="720">
        <v>29661349</v>
      </c>
      <c r="G146" s="720">
        <v>10314241</v>
      </c>
      <c r="H146" s="720">
        <v>7095511</v>
      </c>
      <c r="I146" s="720">
        <v>3178994</v>
      </c>
      <c r="J146" s="720">
        <v>9072603</v>
      </c>
      <c r="K146" s="718">
        <v>173.08</v>
      </c>
      <c r="L146" s="720">
        <v>51337410.359999999</v>
      </c>
      <c r="M146" s="714" t="s">
        <v>176</v>
      </c>
      <c r="N146" s="714" t="s">
        <v>199</v>
      </c>
      <c r="O146" s="714">
        <v>2605</v>
      </c>
      <c r="P146" s="714" t="s">
        <v>199</v>
      </c>
      <c r="Q146" s="714">
        <v>1097</v>
      </c>
      <c r="R146" s="714" t="s">
        <v>184</v>
      </c>
      <c r="S146" s="721">
        <v>410472.41</v>
      </c>
      <c r="T146" s="714" t="s">
        <v>185</v>
      </c>
      <c r="U146" s="716"/>
    </row>
    <row r="147" spans="1:21" ht="16.2" customHeight="1" thickBot="1" x14ac:dyDescent="0.35">
      <c r="A147" s="717">
        <v>144</v>
      </c>
      <c r="B147" s="715" t="s">
        <v>361</v>
      </c>
      <c r="C147" s="717">
        <v>50.33</v>
      </c>
      <c r="D147" s="718">
        <v>1</v>
      </c>
      <c r="E147" s="719">
        <v>34699</v>
      </c>
      <c r="F147" s="720">
        <v>3578488</v>
      </c>
      <c r="G147" s="720">
        <v>662223</v>
      </c>
      <c r="H147" s="720">
        <v>1483292</v>
      </c>
      <c r="I147" s="720">
        <v>653140</v>
      </c>
      <c r="J147" s="720">
        <v>779833</v>
      </c>
      <c r="K147" s="718">
        <v>220.28</v>
      </c>
      <c r="L147" s="720">
        <v>7882813.5800000001</v>
      </c>
      <c r="M147" s="714" t="s">
        <v>176</v>
      </c>
      <c r="N147" s="714" t="s">
        <v>199</v>
      </c>
      <c r="O147" s="714">
        <v>2605</v>
      </c>
      <c r="P147" s="714" t="s">
        <v>199</v>
      </c>
      <c r="Q147" s="714">
        <v>40</v>
      </c>
      <c r="R147" s="714" t="s">
        <v>190</v>
      </c>
      <c r="S147" s="721">
        <v>64727.09</v>
      </c>
      <c r="T147" s="714" t="s">
        <v>185</v>
      </c>
      <c r="U147" s="716"/>
    </row>
    <row r="148" spans="1:21" ht="16.2" customHeight="1" thickBot="1" x14ac:dyDescent="0.35">
      <c r="A148" s="717">
        <v>145</v>
      </c>
      <c r="B148" s="715" t="s">
        <v>361</v>
      </c>
      <c r="C148" s="717">
        <v>53.29</v>
      </c>
      <c r="D148" s="718">
        <v>1</v>
      </c>
      <c r="E148" s="719">
        <v>34699</v>
      </c>
      <c r="F148" s="720">
        <v>2720603.21</v>
      </c>
      <c r="G148" s="720">
        <v>255094.19</v>
      </c>
      <c r="H148" s="720">
        <v>1085522.72</v>
      </c>
      <c r="I148" s="720">
        <v>628989.30000000005</v>
      </c>
      <c r="J148" s="720">
        <v>750997</v>
      </c>
      <c r="K148" s="718">
        <v>220.28</v>
      </c>
      <c r="L148" s="720">
        <v>5993036.1399999997</v>
      </c>
      <c r="M148" s="714" t="s">
        <v>176</v>
      </c>
      <c r="N148" s="714" t="s">
        <v>199</v>
      </c>
      <c r="O148" s="714">
        <v>2605</v>
      </c>
      <c r="P148" s="714" t="s">
        <v>199</v>
      </c>
      <c r="Q148" s="714">
        <v>40</v>
      </c>
      <c r="R148" s="714" t="s">
        <v>190</v>
      </c>
      <c r="S148" s="721">
        <v>68533.600000000006</v>
      </c>
      <c r="T148" s="714" t="s">
        <v>185</v>
      </c>
      <c r="U148" s="716"/>
    </row>
    <row r="149" spans="1:21" ht="16.2" customHeight="1" thickBot="1" x14ac:dyDescent="0.35">
      <c r="A149" s="717">
        <v>146</v>
      </c>
      <c r="B149" s="715" t="s">
        <v>361</v>
      </c>
      <c r="C149" s="717">
        <v>63.58</v>
      </c>
      <c r="D149" s="718">
        <v>0.98</v>
      </c>
      <c r="E149" s="719">
        <v>34699</v>
      </c>
      <c r="F149" s="720">
        <v>5850076</v>
      </c>
      <c r="G149" s="720">
        <v>680608</v>
      </c>
      <c r="H149" s="720">
        <v>2503495</v>
      </c>
      <c r="I149" s="720">
        <v>1163191</v>
      </c>
      <c r="J149" s="720">
        <v>1502782</v>
      </c>
      <c r="K149" s="718">
        <v>220.28</v>
      </c>
      <c r="L149" s="720">
        <v>12886743.939999999</v>
      </c>
      <c r="M149" s="714" t="s">
        <v>176</v>
      </c>
      <c r="N149" s="714" t="s">
        <v>199</v>
      </c>
      <c r="O149" s="714">
        <v>2605</v>
      </c>
      <c r="P149" s="714" t="s">
        <v>199</v>
      </c>
      <c r="Q149" s="714">
        <v>40</v>
      </c>
      <c r="R149" s="714" t="s">
        <v>190</v>
      </c>
      <c r="S149" s="721">
        <v>81767.06</v>
      </c>
      <c r="T149" s="714" t="s">
        <v>185</v>
      </c>
      <c r="U149" s="716"/>
    </row>
    <row r="150" spans="1:21" ht="16.2" customHeight="1" thickBot="1" x14ac:dyDescent="0.35">
      <c r="A150" s="717">
        <v>147</v>
      </c>
      <c r="B150" s="715" t="s">
        <v>362</v>
      </c>
      <c r="C150" s="717">
        <v>13.55</v>
      </c>
      <c r="D150" s="718">
        <v>1</v>
      </c>
      <c r="E150" s="719">
        <v>34699</v>
      </c>
      <c r="F150" s="720">
        <v>816833</v>
      </c>
      <c r="G150" s="720">
        <v>47659</v>
      </c>
      <c r="H150" s="720">
        <v>506297</v>
      </c>
      <c r="I150" s="720">
        <v>205003</v>
      </c>
      <c r="J150" s="720">
        <v>57874</v>
      </c>
      <c r="K150" s="718">
        <v>220.28</v>
      </c>
      <c r="L150" s="720">
        <v>1799347.17</v>
      </c>
      <c r="M150" s="714" t="s">
        <v>176</v>
      </c>
      <c r="N150" s="714" t="s">
        <v>199</v>
      </c>
      <c r="O150" s="714">
        <v>2605</v>
      </c>
      <c r="P150" s="714" t="s">
        <v>199</v>
      </c>
      <c r="Q150" s="714" t="s">
        <v>989</v>
      </c>
      <c r="R150" s="714" t="s">
        <v>190</v>
      </c>
      <c r="S150" s="721">
        <v>8859.32</v>
      </c>
      <c r="T150" s="714" t="s">
        <v>185</v>
      </c>
      <c r="U150" s="716"/>
    </row>
    <row r="151" spans="1:21" ht="16.2" customHeight="1" thickBot="1" x14ac:dyDescent="0.35">
      <c r="A151" s="717">
        <v>148</v>
      </c>
      <c r="B151" s="715" t="s">
        <v>363</v>
      </c>
      <c r="C151" s="717">
        <v>40.28</v>
      </c>
      <c r="D151" s="718">
        <v>1</v>
      </c>
      <c r="E151" s="719">
        <v>35430</v>
      </c>
      <c r="F151" s="720">
        <v>4663649</v>
      </c>
      <c r="G151" s="720">
        <v>1231964</v>
      </c>
      <c r="H151" s="720">
        <v>1948031</v>
      </c>
      <c r="I151" s="720">
        <v>531592</v>
      </c>
      <c r="J151" s="720">
        <v>952062</v>
      </c>
      <c r="K151" s="718">
        <v>173.08</v>
      </c>
      <c r="L151" s="720">
        <v>8071772.54</v>
      </c>
      <c r="M151" s="714" t="s">
        <v>176</v>
      </c>
      <c r="N151" s="714" t="s">
        <v>199</v>
      </c>
      <c r="O151" s="714">
        <v>2605</v>
      </c>
      <c r="P151" s="714" t="s">
        <v>199</v>
      </c>
      <c r="Q151" s="714">
        <v>1259</v>
      </c>
      <c r="R151" s="714" t="s">
        <v>190</v>
      </c>
      <c r="S151" s="721">
        <v>74796.12</v>
      </c>
      <c r="T151" s="714" t="s">
        <v>185</v>
      </c>
      <c r="U151" s="716"/>
    </row>
    <row r="152" spans="1:21" ht="16.2" customHeight="1" thickBot="1" x14ac:dyDescent="0.35">
      <c r="A152" s="717">
        <v>149</v>
      </c>
      <c r="B152" s="715" t="s">
        <v>364</v>
      </c>
      <c r="C152" s="717">
        <v>28.25</v>
      </c>
      <c r="D152" s="718">
        <v>1</v>
      </c>
      <c r="E152" s="719">
        <v>34699</v>
      </c>
      <c r="F152" s="720">
        <v>2805555.23</v>
      </c>
      <c r="G152" s="720">
        <v>1058432</v>
      </c>
      <c r="H152" s="720">
        <v>846347.07</v>
      </c>
      <c r="I152" s="720">
        <v>455629.84</v>
      </c>
      <c r="J152" s="720">
        <v>445146.32</v>
      </c>
      <c r="K152" s="718">
        <v>220.28</v>
      </c>
      <c r="L152" s="720">
        <v>6180171.3099999996</v>
      </c>
      <c r="M152" s="714" t="s">
        <v>176</v>
      </c>
      <c r="N152" s="714" t="s">
        <v>199</v>
      </c>
      <c r="O152" s="714">
        <v>2605</v>
      </c>
      <c r="P152" s="714" t="s">
        <v>199</v>
      </c>
      <c r="Q152" s="714">
        <v>823</v>
      </c>
      <c r="R152" s="714" t="s">
        <v>190</v>
      </c>
      <c r="S152" s="721">
        <v>24689.05</v>
      </c>
      <c r="T152" s="714" t="s">
        <v>185</v>
      </c>
      <c r="U152" s="716"/>
    </row>
    <row r="153" spans="1:21" ht="16.2" customHeight="1" thickBot="1" x14ac:dyDescent="0.35">
      <c r="A153" s="717">
        <v>150</v>
      </c>
      <c r="B153" s="715" t="s">
        <v>365</v>
      </c>
      <c r="C153" s="717">
        <v>55.66</v>
      </c>
      <c r="D153" s="718">
        <v>1</v>
      </c>
      <c r="E153" s="719">
        <v>34699</v>
      </c>
      <c r="F153" s="720">
        <v>12328506.199999999</v>
      </c>
      <c r="G153" s="720">
        <v>3574958.3</v>
      </c>
      <c r="H153" s="720">
        <v>6027386.9000000004</v>
      </c>
      <c r="I153" s="720">
        <v>968076</v>
      </c>
      <c r="J153" s="720">
        <v>1758085</v>
      </c>
      <c r="K153" s="718">
        <v>220.28</v>
      </c>
      <c r="L153" s="720">
        <v>27157647.609999999</v>
      </c>
      <c r="M153" s="714" t="s">
        <v>176</v>
      </c>
      <c r="N153" s="714" t="s">
        <v>199</v>
      </c>
      <c r="O153" s="714">
        <v>2605</v>
      </c>
      <c r="P153" s="714" t="s">
        <v>199</v>
      </c>
      <c r="Q153" s="714" t="s">
        <v>366</v>
      </c>
      <c r="R153" s="714" t="s">
        <v>190</v>
      </c>
      <c r="S153" s="721">
        <v>114325.39</v>
      </c>
      <c r="T153" s="714" t="s">
        <v>185</v>
      </c>
      <c r="U153" s="716"/>
    </row>
    <row r="154" spans="1:21" ht="16.2" customHeight="1" thickBot="1" x14ac:dyDescent="0.35">
      <c r="A154" s="717">
        <v>151</v>
      </c>
      <c r="B154" s="715" t="s">
        <v>367</v>
      </c>
      <c r="C154" s="717">
        <v>21.6</v>
      </c>
      <c r="D154" s="718">
        <v>1</v>
      </c>
      <c r="E154" s="719">
        <v>34699</v>
      </c>
      <c r="F154" s="720">
        <v>2719629.92</v>
      </c>
      <c r="G154" s="720">
        <v>1040501.7</v>
      </c>
      <c r="H154" s="720">
        <v>783900.39</v>
      </c>
      <c r="I154" s="720">
        <v>285064.43</v>
      </c>
      <c r="J154" s="720">
        <v>610163.4</v>
      </c>
      <c r="K154" s="718">
        <v>220.28</v>
      </c>
      <c r="L154" s="720">
        <v>5990892.1500000004</v>
      </c>
      <c r="M154" s="714" t="s">
        <v>176</v>
      </c>
      <c r="N154" s="714" t="s">
        <v>199</v>
      </c>
      <c r="O154" s="714">
        <v>2605</v>
      </c>
      <c r="P154" s="714" t="s">
        <v>199</v>
      </c>
      <c r="Q154" s="714" t="s">
        <v>368</v>
      </c>
      <c r="R154" s="714" t="s">
        <v>190</v>
      </c>
      <c r="S154" s="721">
        <v>38445.42</v>
      </c>
      <c r="T154" s="714" t="s">
        <v>185</v>
      </c>
      <c r="U154" s="716"/>
    </row>
    <row r="155" spans="1:21" ht="16.2" customHeight="1" thickBot="1" x14ac:dyDescent="0.35">
      <c r="A155" s="717">
        <v>152</v>
      </c>
      <c r="B155" s="715" t="s">
        <v>369</v>
      </c>
      <c r="C155" s="717">
        <v>73.349999999999994</v>
      </c>
      <c r="D155" s="718">
        <v>0.97</v>
      </c>
      <c r="E155" s="719">
        <v>34699</v>
      </c>
      <c r="F155" s="720">
        <v>8189015.2599999998</v>
      </c>
      <c r="G155" s="720">
        <v>3140773.65</v>
      </c>
      <c r="H155" s="720">
        <v>2483874.71</v>
      </c>
      <c r="I155" s="720">
        <v>1183024.74</v>
      </c>
      <c r="J155" s="720">
        <v>1381342.16</v>
      </c>
      <c r="K155" s="718">
        <v>220.28</v>
      </c>
      <c r="L155" s="720">
        <v>18039037.91</v>
      </c>
      <c r="M155" s="714" t="s">
        <v>176</v>
      </c>
      <c r="N155" s="714" t="s">
        <v>199</v>
      </c>
      <c r="O155" s="714">
        <v>2605</v>
      </c>
      <c r="P155" s="714" t="s">
        <v>199</v>
      </c>
      <c r="Q155" s="714">
        <v>1216</v>
      </c>
      <c r="R155" s="714" t="s">
        <v>190</v>
      </c>
      <c r="S155" s="721">
        <v>77052.350000000006</v>
      </c>
      <c r="T155" s="714" t="s">
        <v>194</v>
      </c>
      <c r="U155" s="716"/>
    </row>
    <row r="156" spans="1:21" ht="16.2" customHeight="1" thickBot="1" x14ac:dyDescent="0.35">
      <c r="A156" s="717">
        <v>153</v>
      </c>
      <c r="B156" s="715" t="s">
        <v>370</v>
      </c>
      <c r="C156" s="717">
        <v>29.4</v>
      </c>
      <c r="D156" s="718">
        <v>1</v>
      </c>
      <c r="E156" s="719">
        <v>34699</v>
      </c>
      <c r="F156" s="720">
        <v>3038849.25</v>
      </c>
      <c r="G156" s="720">
        <v>1258878.6000000001</v>
      </c>
      <c r="H156" s="720">
        <v>752126.26</v>
      </c>
      <c r="I156" s="720">
        <v>474177.6</v>
      </c>
      <c r="J156" s="720">
        <v>553666.79</v>
      </c>
      <c r="K156" s="718">
        <v>220.28</v>
      </c>
      <c r="L156" s="720">
        <v>6694079.21</v>
      </c>
      <c r="M156" s="714" t="s">
        <v>176</v>
      </c>
      <c r="N156" s="714" t="s">
        <v>199</v>
      </c>
      <c r="O156" s="714">
        <v>2605</v>
      </c>
      <c r="P156" s="714" t="s">
        <v>199</v>
      </c>
      <c r="Q156" s="714" t="s">
        <v>371</v>
      </c>
      <c r="R156" s="714" t="s">
        <v>190</v>
      </c>
      <c r="S156" s="721">
        <v>30833.84</v>
      </c>
      <c r="T156" s="714" t="s">
        <v>194</v>
      </c>
      <c r="U156" s="716"/>
    </row>
    <row r="157" spans="1:21" ht="16.2" customHeight="1" thickBot="1" x14ac:dyDescent="0.35">
      <c r="A157" s="717">
        <v>154</v>
      </c>
      <c r="B157" s="715" t="s">
        <v>372</v>
      </c>
      <c r="C157" s="717">
        <v>36.75</v>
      </c>
      <c r="D157" s="718">
        <v>1</v>
      </c>
      <c r="E157" s="719">
        <v>34699</v>
      </c>
      <c r="F157" s="720">
        <v>4325738</v>
      </c>
      <c r="G157" s="720">
        <v>1123999</v>
      </c>
      <c r="H157" s="720">
        <v>1345456</v>
      </c>
      <c r="I157" s="720">
        <v>485005</v>
      </c>
      <c r="J157" s="720">
        <v>1371278</v>
      </c>
      <c r="K157" s="718">
        <v>220.28</v>
      </c>
      <c r="L157" s="720">
        <v>9528880.9800000004</v>
      </c>
      <c r="M157" s="714" t="s">
        <v>176</v>
      </c>
      <c r="N157" s="714" t="s">
        <v>199</v>
      </c>
      <c r="O157" s="714">
        <v>2605</v>
      </c>
      <c r="P157" s="714" t="s">
        <v>199</v>
      </c>
      <c r="Q157" s="714">
        <v>945</v>
      </c>
      <c r="R157" s="714" t="s">
        <v>190</v>
      </c>
      <c r="S157" s="721">
        <v>37451.599999999999</v>
      </c>
      <c r="T157" s="714" t="s">
        <v>185</v>
      </c>
      <c r="U157" s="716"/>
    </row>
    <row r="158" spans="1:21" ht="16.2" customHeight="1" thickBot="1" x14ac:dyDescent="0.35">
      <c r="A158" s="717">
        <v>155</v>
      </c>
      <c r="B158" s="715" t="s">
        <v>373</v>
      </c>
      <c r="C158" s="717">
        <v>45.19</v>
      </c>
      <c r="D158" s="718">
        <v>1</v>
      </c>
      <c r="E158" s="719">
        <v>34699</v>
      </c>
      <c r="F158" s="720">
        <v>6283147</v>
      </c>
      <c r="G158" s="720">
        <v>2418738</v>
      </c>
      <c r="H158" s="720">
        <v>1581812</v>
      </c>
      <c r="I158" s="720">
        <v>596391</v>
      </c>
      <c r="J158" s="720">
        <v>1686206</v>
      </c>
      <c r="K158" s="718">
        <v>220.28</v>
      </c>
      <c r="L158" s="720">
        <v>13840727.279999999</v>
      </c>
      <c r="M158" s="714" t="s">
        <v>176</v>
      </c>
      <c r="N158" s="714" t="s">
        <v>199</v>
      </c>
      <c r="O158" s="714">
        <v>2605</v>
      </c>
      <c r="P158" s="714" t="s">
        <v>199</v>
      </c>
      <c r="Q158" s="714">
        <v>956</v>
      </c>
      <c r="R158" s="714" t="s">
        <v>190</v>
      </c>
      <c r="S158" s="721">
        <v>55029.91</v>
      </c>
      <c r="T158" s="714" t="s">
        <v>185</v>
      </c>
      <c r="U158" s="716"/>
    </row>
    <row r="159" spans="1:21" ht="16.2" customHeight="1" thickBot="1" x14ac:dyDescent="0.35">
      <c r="A159" s="717">
        <v>156</v>
      </c>
      <c r="B159" s="715" t="s">
        <v>373</v>
      </c>
      <c r="C159" s="717">
        <v>15.32</v>
      </c>
      <c r="D159" s="718">
        <v>1</v>
      </c>
      <c r="E159" s="719">
        <v>35430</v>
      </c>
      <c r="F159" s="720">
        <v>2119732</v>
      </c>
      <c r="G159" s="720">
        <v>857986</v>
      </c>
      <c r="H159" s="720">
        <v>452052</v>
      </c>
      <c r="I159" s="720">
        <v>211555</v>
      </c>
      <c r="J159" s="720">
        <v>598139</v>
      </c>
      <c r="K159" s="718">
        <v>173.08</v>
      </c>
      <c r="L159" s="720">
        <v>3668799.81</v>
      </c>
      <c r="M159" s="714" t="s">
        <v>176</v>
      </c>
      <c r="N159" s="714" t="s">
        <v>199</v>
      </c>
      <c r="O159" s="714">
        <v>2605</v>
      </c>
      <c r="P159" s="714" t="s">
        <v>199</v>
      </c>
      <c r="Q159" s="714">
        <v>956</v>
      </c>
      <c r="R159" s="714" t="s">
        <v>190</v>
      </c>
      <c r="S159" s="721">
        <v>18655.62</v>
      </c>
      <c r="T159" s="714" t="s">
        <v>185</v>
      </c>
      <c r="U159" s="716"/>
    </row>
    <row r="160" spans="1:21" ht="16.2" customHeight="1" thickBot="1" x14ac:dyDescent="0.35">
      <c r="A160" s="717">
        <v>157</v>
      </c>
      <c r="B160" s="715" t="s">
        <v>373</v>
      </c>
      <c r="C160" s="717">
        <v>37.29</v>
      </c>
      <c r="D160" s="718">
        <v>1</v>
      </c>
      <c r="E160" s="719">
        <v>34699</v>
      </c>
      <c r="F160" s="720">
        <v>4931052</v>
      </c>
      <c r="G160" s="720">
        <v>1995900</v>
      </c>
      <c r="H160" s="720">
        <v>1051592</v>
      </c>
      <c r="I160" s="720">
        <v>492132</v>
      </c>
      <c r="J160" s="720">
        <v>1391428</v>
      </c>
      <c r="K160" s="718">
        <v>220.28</v>
      </c>
      <c r="L160" s="720">
        <v>10862287</v>
      </c>
      <c r="M160" s="714" t="s">
        <v>176</v>
      </c>
      <c r="N160" s="714" t="s">
        <v>199</v>
      </c>
      <c r="O160" s="714">
        <v>2605</v>
      </c>
      <c r="P160" s="714" t="s">
        <v>199</v>
      </c>
      <c r="Q160" s="714">
        <v>956</v>
      </c>
      <c r="R160" s="714" t="s">
        <v>190</v>
      </c>
      <c r="S160" s="721">
        <v>42658.21</v>
      </c>
      <c r="T160" s="714" t="s">
        <v>185</v>
      </c>
      <c r="U160" s="716"/>
    </row>
    <row r="161" spans="1:21" ht="16.2" customHeight="1" thickBot="1" x14ac:dyDescent="0.35">
      <c r="A161" s="717">
        <v>158</v>
      </c>
      <c r="B161" s="715" t="s">
        <v>374</v>
      </c>
      <c r="C161" s="717">
        <v>273.87</v>
      </c>
      <c r="D161" s="718">
        <v>0.7</v>
      </c>
      <c r="E161" s="719">
        <v>34699</v>
      </c>
      <c r="F161" s="720">
        <v>85021811.629999995</v>
      </c>
      <c r="G161" s="720">
        <v>14697638.869999999</v>
      </c>
      <c r="H161" s="720">
        <v>35827719.810000002</v>
      </c>
      <c r="I161" s="720">
        <v>29317098.829999998</v>
      </c>
      <c r="J161" s="720">
        <v>5179354.12</v>
      </c>
      <c r="K161" s="718">
        <v>220.28</v>
      </c>
      <c r="L161" s="720">
        <v>187288902.81</v>
      </c>
      <c r="M161" s="714" t="s">
        <v>176</v>
      </c>
      <c r="N161" s="714" t="s">
        <v>199</v>
      </c>
      <c r="O161" s="714">
        <v>2605</v>
      </c>
      <c r="P161" s="714" t="s">
        <v>199</v>
      </c>
      <c r="Q161" s="714" t="s">
        <v>375</v>
      </c>
      <c r="R161" s="714" t="s">
        <v>184</v>
      </c>
      <c r="S161" s="721">
        <v>667755.04</v>
      </c>
      <c r="T161" s="714" t="s">
        <v>194</v>
      </c>
      <c r="U161" s="716"/>
    </row>
    <row r="162" spans="1:21" ht="16.2" customHeight="1" thickBot="1" x14ac:dyDescent="0.35">
      <c r="A162" s="717">
        <v>159</v>
      </c>
      <c r="B162" s="715" t="s">
        <v>376</v>
      </c>
      <c r="C162" s="717">
        <v>339.2</v>
      </c>
      <c r="D162" s="718">
        <v>0.7</v>
      </c>
      <c r="E162" s="719">
        <v>35123</v>
      </c>
      <c r="F162" s="720">
        <v>4594788.76</v>
      </c>
      <c r="G162" s="718"/>
      <c r="H162" s="718"/>
      <c r="I162" s="718"/>
      <c r="J162" s="718"/>
      <c r="K162" s="718">
        <v>192.08</v>
      </c>
      <c r="L162" s="720">
        <v>8825689.0800000001</v>
      </c>
      <c r="M162" s="714" t="s">
        <v>176</v>
      </c>
      <c r="N162" s="714" t="s">
        <v>199</v>
      </c>
      <c r="O162" s="714">
        <v>2605</v>
      </c>
      <c r="P162" s="714" t="s">
        <v>199</v>
      </c>
      <c r="Q162" s="714" t="s">
        <v>377</v>
      </c>
      <c r="R162" s="714" t="s">
        <v>184</v>
      </c>
      <c r="S162" s="721">
        <v>505890.98</v>
      </c>
      <c r="T162" s="714" t="s">
        <v>185</v>
      </c>
      <c r="U162" s="716"/>
    </row>
    <row r="163" spans="1:21" ht="16.2" customHeight="1" thickBot="1" x14ac:dyDescent="0.35">
      <c r="A163" s="717">
        <v>160</v>
      </c>
      <c r="B163" s="715" t="s">
        <v>378</v>
      </c>
      <c r="C163" s="717">
        <v>87</v>
      </c>
      <c r="D163" s="718">
        <v>0.96</v>
      </c>
      <c r="E163" s="719">
        <v>34699</v>
      </c>
      <c r="F163" s="720">
        <v>21904900.32</v>
      </c>
      <c r="G163" s="720">
        <v>8434272.5199999996</v>
      </c>
      <c r="H163" s="720">
        <v>6831760.3499999996</v>
      </c>
      <c r="I163" s="720">
        <v>1004773.41</v>
      </c>
      <c r="J163" s="720">
        <v>5634094.04</v>
      </c>
      <c r="K163" s="718">
        <v>220.28</v>
      </c>
      <c r="L163" s="720">
        <v>48252850.280000001</v>
      </c>
      <c r="M163" s="714" t="s">
        <v>176</v>
      </c>
      <c r="N163" s="714" t="s">
        <v>199</v>
      </c>
      <c r="O163" s="714">
        <v>2605</v>
      </c>
      <c r="P163" s="714" t="s">
        <v>199</v>
      </c>
      <c r="Q163" s="714" t="s">
        <v>379</v>
      </c>
      <c r="R163" s="714" t="s">
        <v>184</v>
      </c>
      <c r="S163" s="721">
        <v>179477.33</v>
      </c>
      <c r="T163" s="714" t="s">
        <v>185</v>
      </c>
      <c r="U163" s="716"/>
    </row>
    <row r="164" spans="1:21" ht="16.2" customHeight="1" thickBot="1" x14ac:dyDescent="0.35">
      <c r="A164" s="717">
        <v>161</v>
      </c>
      <c r="B164" s="715" t="s">
        <v>380</v>
      </c>
      <c r="C164" s="717">
        <v>97.78</v>
      </c>
      <c r="D164" s="718">
        <v>0.95</v>
      </c>
      <c r="E164" s="719">
        <v>34699</v>
      </c>
      <c r="F164" s="720">
        <v>16356824</v>
      </c>
      <c r="G164" s="720">
        <v>5719525</v>
      </c>
      <c r="H164" s="720">
        <v>5638759</v>
      </c>
      <c r="I164" s="720">
        <v>1788877</v>
      </c>
      <c r="J164" s="720">
        <v>3209663</v>
      </c>
      <c r="K164" s="718">
        <v>220.28</v>
      </c>
      <c r="L164" s="720">
        <v>36031361.390000001</v>
      </c>
      <c r="M164" s="714" t="s">
        <v>176</v>
      </c>
      <c r="N164" s="714" t="s">
        <v>199</v>
      </c>
      <c r="O164" s="714">
        <v>2605</v>
      </c>
      <c r="P164" s="714" t="s">
        <v>199</v>
      </c>
      <c r="Q164" s="714">
        <v>922</v>
      </c>
      <c r="R164" s="714" t="s">
        <v>190</v>
      </c>
      <c r="S164" s="721">
        <v>111284.14</v>
      </c>
      <c r="T164" s="714" t="s">
        <v>185</v>
      </c>
      <c r="U164" s="716"/>
    </row>
    <row r="165" spans="1:21" ht="16.2" customHeight="1" thickBot="1" x14ac:dyDescent="0.35">
      <c r="A165" s="717">
        <v>162</v>
      </c>
      <c r="B165" s="715" t="s">
        <v>381</v>
      </c>
      <c r="C165" s="717">
        <v>80.3</v>
      </c>
      <c r="D165" s="718">
        <v>0.96</v>
      </c>
      <c r="E165" s="719">
        <v>34699</v>
      </c>
      <c r="F165" s="720">
        <v>8718494.1899999995</v>
      </c>
      <c r="G165" s="720">
        <v>1964780.4</v>
      </c>
      <c r="H165" s="720">
        <v>3425622</v>
      </c>
      <c r="I165" s="720">
        <v>1059752.82</v>
      </c>
      <c r="J165" s="720">
        <v>2268338.9700000002</v>
      </c>
      <c r="K165" s="718">
        <v>220.28</v>
      </c>
      <c r="L165" s="720">
        <v>19205391.879999999</v>
      </c>
      <c r="M165" s="714" t="s">
        <v>176</v>
      </c>
      <c r="N165" s="714" t="s">
        <v>199</v>
      </c>
      <c r="O165" s="714">
        <v>2605</v>
      </c>
      <c r="P165" s="714" t="s">
        <v>199</v>
      </c>
      <c r="Q165" s="714">
        <v>1189</v>
      </c>
      <c r="R165" s="714" t="s">
        <v>190</v>
      </c>
      <c r="S165" s="721">
        <v>118560.23</v>
      </c>
      <c r="T165" s="714" t="s">
        <v>185</v>
      </c>
      <c r="U165" s="716"/>
    </row>
    <row r="166" spans="1:21" ht="16.2" customHeight="1" thickBot="1" x14ac:dyDescent="0.35">
      <c r="A166" s="717">
        <v>163</v>
      </c>
      <c r="B166" s="715" t="s">
        <v>382</v>
      </c>
      <c r="C166" s="717">
        <v>108.08</v>
      </c>
      <c r="D166" s="718">
        <v>0.75</v>
      </c>
      <c r="E166" s="719">
        <v>34699</v>
      </c>
      <c r="F166" s="720">
        <v>2735163.2</v>
      </c>
      <c r="G166" s="720">
        <v>769457.43</v>
      </c>
      <c r="H166" s="720">
        <v>1302822.48</v>
      </c>
      <c r="I166" s="720">
        <v>237157.64</v>
      </c>
      <c r="J166" s="720">
        <v>425725.65</v>
      </c>
      <c r="K166" s="718">
        <v>220.28</v>
      </c>
      <c r="L166" s="720">
        <v>6025109.3799999999</v>
      </c>
      <c r="M166" s="714" t="s">
        <v>176</v>
      </c>
      <c r="N166" s="714" t="s">
        <v>199</v>
      </c>
      <c r="O166" s="714">
        <v>2605</v>
      </c>
      <c r="P166" s="714" t="s">
        <v>199</v>
      </c>
      <c r="Q166" s="714">
        <v>1195</v>
      </c>
      <c r="R166" s="714" t="s">
        <v>184</v>
      </c>
      <c r="S166" s="721">
        <v>120448.66</v>
      </c>
      <c r="T166" s="714" t="s">
        <v>185</v>
      </c>
      <c r="U166" s="716"/>
    </row>
    <row r="167" spans="1:21" ht="16.2" customHeight="1" thickBot="1" x14ac:dyDescent="0.35">
      <c r="A167" s="717">
        <v>164</v>
      </c>
      <c r="B167" s="715" t="s">
        <v>382</v>
      </c>
      <c r="C167" s="717">
        <v>106.95</v>
      </c>
      <c r="D167" s="718">
        <v>0.75</v>
      </c>
      <c r="E167" s="719">
        <v>34699</v>
      </c>
      <c r="F167" s="720">
        <v>13552528.76</v>
      </c>
      <c r="G167" s="720">
        <v>3812603.74</v>
      </c>
      <c r="H167" s="720">
        <v>6455387.9000000004</v>
      </c>
      <c r="I167" s="720">
        <v>1175098.3799999999</v>
      </c>
      <c r="J167" s="720">
        <v>2109438.7400000002</v>
      </c>
      <c r="K167" s="718">
        <v>220.28</v>
      </c>
      <c r="L167" s="720">
        <v>29853965.629999999</v>
      </c>
      <c r="M167" s="714" t="s">
        <v>176</v>
      </c>
      <c r="N167" s="714" t="s">
        <v>199</v>
      </c>
      <c r="O167" s="714">
        <v>2605</v>
      </c>
      <c r="P167" s="714" t="s">
        <v>199</v>
      </c>
      <c r="Q167" s="714">
        <v>1195</v>
      </c>
      <c r="R167" s="714" t="s">
        <v>184</v>
      </c>
      <c r="S167" s="721">
        <v>119189.36</v>
      </c>
      <c r="T167" s="714" t="s">
        <v>185</v>
      </c>
      <c r="U167" s="716"/>
    </row>
    <row r="168" spans="1:21" ht="16.2" customHeight="1" thickBot="1" x14ac:dyDescent="0.35">
      <c r="A168" s="717">
        <v>165</v>
      </c>
      <c r="B168" s="715" t="s">
        <v>383</v>
      </c>
      <c r="C168" s="717">
        <v>63.25</v>
      </c>
      <c r="D168" s="718">
        <v>0.98</v>
      </c>
      <c r="E168" s="719">
        <v>34699</v>
      </c>
      <c r="F168" s="720">
        <v>7426731</v>
      </c>
      <c r="G168" s="720">
        <v>444935.28</v>
      </c>
      <c r="H168" s="720">
        <v>5771618.9000000004</v>
      </c>
      <c r="I168" s="720">
        <v>956933.28</v>
      </c>
      <c r="J168" s="720">
        <v>253243.54</v>
      </c>
      <c r="K168" s="718">
        <v>220.28</v>
      </c>
      <c r="L168" s="720">
        <v>16359852.529999999</v>
      </c>
      <c r="M168" s="714" t="s">
        <v>176</v>
      </c>
      <c r="N168" s="714" t="s">
        <v>199</v>
      </c>
      <c r="O168" s="714">
        <v>2606</v>
      </c>
      <c r="P168" s="714" t="s">
        <v>205</v>
      </c>
      <c r="Q168" s="714">
        <v>390</v>
      </c>
      <c r="R168" s="714" t="s">
        <v>190</v>
      </c>
      <c r="S168" s="721">
        <v>80269.94</v>
      </c>
      <c r="T168" s="714" t="s">
        <v>185</v>
      </c>
      <c r="U168" s="716"/>
    </row>
    <row r="169" spans="1:21" ht="16.2" customHeight="1" thickBot="1" x14ac:dyDescent="0.35">
      <c r="A169" s="717">
        <v>166</v>
      </c>
      <c r="B169" s="715" t="s">
        <v>384</v>
      </c>
      <c r="C169" s="717">
        <v>1481.41</v>
      </c>
      <c r="D169" s="718">
        <v>0.7</v>
      </c>
      <c r="E169" s="719">
        <v>34699</v>
      </c>
      <c r="F169" s="720">
        <v>56218006.340000004</v>
      </c>
      <c r="G169" s="720">
        <v>24509434.949999999</v>
      </c>
      <c r="H169" s="720">
        <v>9310718.5299999993</v>
      </c>
      <c r="I169" s="720">
        <v>9326154.2200000007</v>
      </c>
      <c r="J169" s="720">
        <v>13071698.640000001</v>
      </c>
      <c r="K169" s="718">
        <v>220.28</v>
      </c>
      <c r="L169" s="720">
        <v>123838912.91</v>
      </c>
      <c r="M169" s="714" t="s">
        <v>176</v>
      </c>
      <c r="N169" s="714" t="s">
        <v>199</v>
      </c>
      <c r="O169" s="714">
        <v>2605</v>
      </c>
      <c r="P169" s="714" t="s">
        <v>199</v>
      </c>
      <c r="Q169" s="714">
        <v>370</v>
      </c>
      <c r="R169" s="714" t="s">
        <v>184</v>
      </c>
      <c r="S169" s="721">
        <v>2123482.0699999998</v>
      </c>
      <c r="T169" s="714" t="s">
        <v>185</v>
      </c>
      <c r="U169" s="716"/>
    </row>
    <row r="170" spans="1:21" ht="16.2" customHeight="1" thickBot="1" x14ac:dyDescent="0.35">
      <c r="A170" s="717">
        <v>167</v>
      </c>
      <c r="B170" s="715" t="s">
        <v>384</v>
      </c>
      <c r="C170" s="717">
        <v>3.2</v>
      </c>
      <c r="D170" s="718">
        <v>1</v>
      </c>
      <c r="E170" s="719">
        <v>34334</v>
      </c>
      <c r="F170" s="720">
        <v>375676.68</v>
      </c>
      <c r="G170" s="720">
        <v>150443.26999999999</v>
      </c>
      <c r="H170" s="720">
        <v>87751.37</v>
      </c>
      <c r="I170" s="720">
        <v>57245.62</v>
      </c>
      <c r="J170" s="720">
        <v>80236.42</v>
      </c>
      <c r="K170" s="718">
        <v>0</v>
      </c>
      <c r="L170" s="718">
        <v>0</v>
      </c>
      <c r="M170" s="714" t="s">
        <v>176</v>
      </c>
      <c r="N170" s="714" t="s">
        <v>199</v>
      </c>
      <c r="O170" s="714">
        <v>2605</v>
      </c>
      <c r="P170" s="714" t="s">
        <v>199</v>
      </c>
      <c r="Q170" s="714">
        <v>370</v>
      </c>
      <c r="R170" s="714" t="s">
        <v>184</v>
      </c>
      <c r="S170" s="721">
        <v>5016.97</v>
      </c>
      <c r="T170" s="714" t="s">
        <v>185</v>
      </c>
      <c r="U170" s="716"/>
    </row>
    <row r="171" spans="1:21" ht="16.2" customHeight="1" thickBot="1" x14ac:dyDescent="0.35">
      <c r="A171" s="717">
        <v>168</v>
      </c>
      <c r="B171" s="715" t="s">
        <v>385</v>
      </c>
      <c r="C171" s="717">
        <v>26.25</v>
      </c>
      <c r="D171" s="718">
        <v>1</v>
      </c>
      <c r="E171" s="719">
        <v>34334</v>
      </c>
      <c r="F171" s="720">
        <v>2339540.19</v>
      </c>
      <c r="G171" s="720">
        <v>1128684.3799999999</v>
      </c>
      <c r="H171" s="720">
        <v>402740.63</v>
      </c>
      <c r="I171" s="720">
        <v>429479.14</v>
      </c>
      <c r="J171" s="720">
        <v>378636.04</v>
      </c>
      <c r="K171" s="718">
        <v>0</v>
      </c>
      <c r="L171" s="718">
        <v>0</v>
      </c>
      <c r="M171" s="714" t="s">
        <v>176</v>
      </c>
      <c r="N171" s="714" t="s">
        <v>199</v>
      </c>
      <c r="O171" s="714">
        <v>2605</v>
      </c>
      <c r="P171" s="714" t="s">
        <v>199</v>
      </c>
      <c r="Q171" s="714">
        <v>371</v>
      </c>
      <c r="R171" s="714" t="s">
        <v>184</v>
      </c>
      <c r="S171" s="721">
        <v>37627.279999999999</v>
      </c>
      <c r="T171" s="714" t="s">
        <v>185</v>
      </c>
      <c r="U171" s="716"/>
    </row>
    <row r="172" spans="1:21" ht="16.2" customHeight="1" thickBot="1" x14ac:dyDescent="0.35">
      <c r="A172" s="717">
        <v>169</v>
      </c>
      <c r="B172" s="715" t="s">
        <v>385</v>
      </c>
      <c r="C172" s="717">
        <v>14.45</v>
      </c>
      <c r="D172" s="718">
        <v>1</v>
      </c>
      <c r="E172" s="719">
        <v>34334</v>
      </c>
      <c r="F172" s="720">
        <v>33123432.620000001</v>
      </c>
      <c r="G172" s="720">
        <v>15980020.880000001</v>
      </c>
      <c r="H172" s="720">
        <v>5702040.1299999999</v>
      </c>
      <c r="I172" s="720">
        <v>6080606.5300000003</v>
      </c>
      <c r="J172" s="720">
        <v>5360765.08</v>
      </c>
      <c r="K172" s="718">
        <v>0</v>
      </c>
      <c r="L172" s="718">
        <v>0</v>
      </c>
      <c r="M172" s="714" t="s">
        <v>176</v>
      </c>
      <c r="N172" s="714" t="s">
        <v>199</v>
      </c>
      <c r="O172" s="714">
        <v>2605</v>
      </c>
      <c r="P172" s="714" t="s">
        <v>199</v>
      </c>
      <c r="Q172" s="714">
        <v>371</v>
      </c>
      <c r="R172" s="714" t="s">
        <v>184</v>
      </c>
      <c r="S172" s="721">
        <v>20712.919999999998</v>
      </c>
      <c r="T172" s="714" t="s">
        <v>185</v>
      </c>
      <c r="U172" s="716"/>
    </row>
    <row r="173" spans="1:21" ht="16.2" customHeight="1" thickBot="1" x14ac:dyDescent="0.35">
      <c r="A173" s="717">
        <v>170</v>
      </c>
      <c r="B173" s="715" t="s">
        <v>385</v>
      </c>
      <c r="C173" s="717">
        <v>86.12</v>
      </c>
      <c r="D173" s="718">
        <v>0.96</v>
      </c>
      <c r="E173" s="719">
        <v>34334</v>
      </c>
      <c r="F173" s="720">
        <v>14688747.300000001</v>
      </c>
      <c r="G173" s="720">
        <v>7086417.9800000004</v>
      </c>
      <c r="H173" s="720">
        <v>2528597.4300000002</v>
      </c>
      <c r="I173" s="720">
        <v>2696474.54</v>
      </c>
      <c r="J173" s="720">
        <v>2377257.35</v>
      </c>
      <c r="K173" s="718">
        <v>0</v>
      </c>
      <c r="L173" s="718">
        <v>0</v>
      </c>
      <c r="M173" s="714" t="s">
        <v>176</v>
      </c>
      <c r="N173" s="714" t="s">
        <v>199</v>
      </c>
      <c r="O173" s="714">
        <v>2605</v>
      </c>
      <c r="P173" s="714" t="s">
        <v>199</v>
      </c>
      <c r="Q173" s="714">
        <v>371</v>
      </c>
      <c r="R173" s="714" t="s">
        <v>184</v>
      </c>
      <c r="S173" s="721">
        <v>123446.13</v>
      </c>
      <c r="T173" s="714" t="s">
        <v>185</v>
      </c>
      <c r="U173" s="716"/>
    </row>
    <row r="174" spans="1:21" ht="16.2" customHeight="1" thickBot="1" x14ac:dyDescent="0.35">
      <c r="A174" s="717">
        <v>171</v>
      </c>
      <c r="B174" s="715" t="s">
        <v>386</v>
      </c>
      <c r="C174" s="717">
        <v>72.17</v>
      </c>
      <c r="D174" s="718"/>
      <c r="E174" s="719"/>
      <c r="F174" s="720"/>
      <c r="G174" s="720"/>
      <c r="H174" s="720"/>
      <c r="I174" s="720"/>
      <c r="J174" s="720"/>
      <c r="K174" s="718"/>
      <c r="L174" s="720"/>
      <c r="M174" s="714" t="s">
        <v>176</v>
      </c>
      <c r="N174" s="714" t="s">
        <v>199</v>
      </c>
      <c r="O174" s="714">
        <v>2605</v>
      </c>
      <c r="P174" s="714" t="s">
        <v>199</v>
      </c>
      <c r="Q174" s="714" t="s">
        <v>387</v>
      </c>
      <c r="R174" s="714" t="s">
        <v>388</v>
      </c>
      <c r="S174" s="721">
        <v>245770</v>
      </c>
      <c r="T174" s="714" t="s">
        <v>194</v>
      </c>
      <c r="U174" s="716"/>
    </row>
    <row r="175" spans="1:21" ht="16.2" customHeight="1" thickBot="1" x14ac:dyDescent="0.35">
      <c r="A175" s="717">
        <v>172</v>
      </c>
      <c r="B175" s="715" t="s">
        <v>389</v>
      </c>
      <c r="C175" s="717">
        <v>56.97</v>
      </c>
      <c r="D175" s="718">
        <v>1</v>
      </c>
      <c r="E175" s="719">
        <v>34699</v>
      </c>
      <c r="F175" s="720">
        <v>9975983.8000000007</v>
      </c>
      <c r="G175" s="720">
        <v>3964022.49</v>
      </c>
      <c r="H175" s="720">
        <v>2138821.41</v>
      </c>
      <c r="I175" s="720">
        <v>1042261.59</v>
      </c>
      <c r="J175" s="720">
        <v>2830878.31</v>
      </c>
      <c r="K175" s="718">
        <v>220.28</v>
      </c>
      <c r="L175" s="720">
        <v>21975432.239999998</v>
      </c>
      <c r="M175" s="714" t="s">
        <v>176</v>
      </c>
      <c r="N175" s="714" t="s">
        <v>199</v>
      </c>
      <c r="O175" s="714">
        <v>2605</v>
      </c>
      <c r="P175" s="714" t="s">
        <v>199</v>
      </c>
      <c r="Q175" s="714">
        <v>637</v>
      </c>
      <c r="R175" s="714" t="s">
        <v>190</v>
      </c>
      <c r="S175" s="721">
        <v>59655.1</v>
      </c>
      <c r="T175" s="714" t="s">
        <v>185</v>
      </c>
      <c r="U175" s="716"/>
    </row>
    <row r="176" spans="1:21" ht="16.2" customHeight="1" thickBot="1" x14ac:dyDescent="0.35">
      <c r="A176" s="717">
        <v>173</v>
      </c>
      <c r="B176" s="715" t="s">
        <v>390</v>
      </c>
      <c r="C176" s="717">
        <v>74.8</v>
      </c>
      <c r="D176" s="718">
        <v>0.97</v>
      </c>
      <c r="E176" s="719">
        <v>34699</v>
      </c>
      <c r="F176" s="720">
        <v>11836634.73</v>
      </c>
      <c r="G176" s="720">
        <v>5204649.45</v>
      </c>
      <c r="H176" s="720">
        <v>2925618.36</v>
      </c>
      <c r="I176" s="720">
        <v>1368460</v>
      </c>
      <c r="J176" s="720">
        <v>2337906.92</v>
      </c>
      <c r="K176" s="718">
        <v>220.28</v>
      </c>
      <c r="L176" s="720">
        <v>26074136.609999999</v>
      </c>
      <c r="M176" s="714" t="s">
        <v>176</v>
      </c>
      <c r="N176" s="714" t="s">
        <v>199</v>
      </c>
      <c r="O176" s="714">
        <v>2605</v>
      </c>
      <c r="P176" s="714" t="s">
        <v>199</v>
      </c>
      <c r="Q176" s="714" t="s">
        <v>391</v>
      </c>
      <c r="R176" s="714" t="s">
        <v>190</v>
      </c>
      <c r="S176" s="721">
        <v>128379.64</v>
      </c>
      <c r="T176" s="714" t="s">
        <v>185</v>
      </c>
      <c r="U176" s="716"/>
    </row>
    <row r="177" spans="1:21" ht="16.2" customHeight="1" thickBot="1" x14ac:dyDescent="0.35">
      <c r="A177" s="717">
        <v>174</v>
      </c>
      <c r="B177" s="715" t="s">
        <v>392</v>
      </c>
      <c r="C177" s="717">
        <v>45.64</v>
      </c>
      <c r="D177" s="718">
        <v>1</v>
      </c>
      <c r="E177" s="719">
        <v>34699</v>
      </c>
      <c r="F177" s="720">
        <v>7312426</v>
      </c>
      <c r="G177" s="720">
        <v>3374290</v>
      </c>
      <c r="H177" s="720">
        <v>1709080</v>
      </c>
      <c r="I177" s="720">
        <v>582402</v>
      </c>
      <c r="J177" s="720">
        <v>1646654</v>
      </c>
      <c r="K177" s="718">
        <v>220.28</v>
      </c>
      <c r="L177" s="720">
        <v>16108057.640000001</v>
      </c>
      <c r="M177" s="714" t="s">
        <v>176</v>
      </c>
      <c r="N177" s="714" t="s">
        <v>199</v>
      </c>
      <c r="O177" s="714">
        <v>2605</v>
      </c>
      <c r="P177" s="714" t="s">
        <v>199</v>
      </c>
      <c r="Q177" s="714" t="s">
        <v>393</v>
      </c>
      <c r="R177" s="714" t="s">
        <v>190</v>
      </c>
      <c r="S177" s="722">
        <v>61238.36</v>
      </c>
      <c r="T177" s="714" t="s">
        <v>185</v>
      </c>
      <c r="U177" s="716"/>
    </row>
    <row r="178" spans="1:21" ht="16.2" customHeight="1" thickBot="1" x14ac:dyDescent="0.35">
      <c r="A178" s="717">
        <v>175</v>
      </c>
      <c r="B178" s="715" t="s">
        <v>394</v>
      </c>
      <c r="C178" s="717">
        <v>121.54</v>
      </c>
      <c r="D178" s="718">
        <v>0.75</v>
      </c>
      <c r="E178" s="719">
        <v>34699</v>
      </c>
      <c r="F178" s="720">
        <v>9130622</v>
      </c>
      <c r="G178" s="720">
        <v>929325</v>
      </c>
      <c r="H178" s="720">
        <v>3125150</v>
      </c>
      <c r="I178" s="720">
        <v>2223565</v>
      </c>
      <c r="J178" s="720">
        <v>2852582</v>
      </c>
      <c r="K178" s="718">
        <v>220.28</v>
      </c>
      <c r="L178" s="720">
        <v>20113240.870000001</v>
      </c>
      <c r="M178" s="714" t="s">
        <v>176</v>
      </c>
      <c r="N178" s="714" t="s">
        <v>199</v>
      </c>
      <c r="O178" s="714">
        <v>2605</v>
      </c>
      <c r="P178" s="714" t="s">
        <v>199</v>
      </c>
      <c r="Q178" s="714" t="s">
        <v>395</v>
      </c>
      <c r="R178" s="714" t="s">
        <v>190</v>
      </c>
      <c r="S178" s="721">
        <v>95469</v>
      </c>
      <c r="T178" s="714" t="s">
        <v>194</v>
      </c>
      <c r="U178" s="716"/>
    </row>
    <row r="179" spans="1:21" ht="16.2" customHeight="1" thickBot="1" x14ac:dyDescent="0.35">
      <c r="A179" s="717">
        <v>176</v>
      </c>
      <c r="B179" s="715" t="s">
        <v>394</v>
      </c>
      <c r="C179" s="717">
        <v>57.15</v>
      </c>
      <c r="D179" s="718">
        <v>0.75</v>
      </c>
      <c r="E179" s="719">
        <v>34699</v>
      </c>
      <c r="F179" s="720">
        <v>9130622</v>
      </c>
      <c r="G179" s="720">
        <v>929325</v>
      </c>
      <c r="H179" s="720">
        <v>3125150</v>
      </c>
      <c r="I179" s="720">
        <v>2223565</v>
      </c>
      <c r="J179" s="720">
        <v>2852582</v>
      </c>
      <c r="K179" s="718">
        <v>220.28</v>
      </c>
      <c r="L179" s="720">
        <v>20113240.870000001</v>
      </c>
      <c r="M179" s="714" t="s">
        <v>176</v>
      </c>
      <c r="N179" s="714" t="s">
        <v>199</v>
      </c>
      <c r="O179" s="714">
        <v>2605</v>
      </c>
      <c r="P179" s="714" t="s">
        <v>199</v>
      </c>
      <c r="Q179" s="714" t="s">
        <v>395</v>
      </c>
      <c r="R179" s="714" t="s">
        <v>190</v>
      </c>
      <c r="S179" s="721">
        <v>44973</v>
      </c>
      <c r="T179" s="714" t="s">
        <v>194</v>
      </c>
      <c r="U179" s="716"/>
    </row>
    <row r="180" spans="1:21" ht="16.2" customHeight="1" thickBot="1" x14ac:dyDescent="0.35">
      <c r="A180" s="717">
        <v>177</v>
      </c>
      <c r="B180" s="715" t="s">
        <v>396</v>
      </c>
      <c r="C180" s="717">
        <v>35.65</v>
      </c>
      <c r="D180" s="718">
        <v>1</v>
      </c>
      <c r="E180" s="719">
        <v>34699</v>
      </c>
      <c r="F180" s="720">
        <v>3062649.4</v>
      </c>
      <c r="G180" s="720">
        <v>545177.62</v>
      </c>
      <c r="H180" s="720">
        <v>1155800.08</v>
      </c>
      <c r="I180" s="720">
        <v>652213.89</v>
      </c>
      <c r="J180" s="720">
        <v>709457.81</v>
      </c>
      <c r="K180" s="718">
        <v>220.28</v>
      </c>
      <c r="L180" s="720">
        <v>6746506.9800000004</v>
      </c>
      <c r="M180" s="714" t="s">
        <v>176</v>
      </c>
      <c r="N180" s="714" t="s">
        <v>199</v>
      </c>
      <c r="O180" s="714">
        <v>2605</v>
      </c>
      <c r="P180" s="714" t="s">
        <v>199</v>
      </c>
      <c r="Q180" s="714" t="s">
        <v>397</v>
      </c>
      <c r="R180" s="714" t="s">
        <v>190</v>
      </c>
      <c r="S180" s="721">
        <v>28127.85</v>
      </c>
      <c r="T180" s="714" t="s">
        <v>194</v>
      </c>
      <c r="U180" s="716"/>
    </row>
    <row r="181" spans="1:21" ht="16.2" customHeight="1" thickBot="1" x14ac:dyDescent="0.35">
      <c r="A181" s="717">
        <v>178</v>
      </c>
      <c r="B181" s="715" t="s">
        <v>398</v>
      </c>
      <c r="C181" s="717">
        <v>74.930000000000007</v>
      </c>
      <c r="D181" s="718">
        <v>0.97</v>
      </c>
      <c r="E181" s="719">
        <v>34699</v>
      </c>
      <c r="F181" s="720">
        <v>10635991</v>
      </c>
      <c r="G181" s="720">
        <v>4010535</v>
      </c>
      <c r="H181" s="720">
        <v>2458702</v>
      </c>
      <c r="I181" s="720">
        <v>1370838</v>
      </c>
      <c r="J181" s="720">
        <v>2795916</v>
      </c>
      <c r="K181" s="718">
        <v>220.28</v>
      </c>
      <c r="L181" s="720">
        <v>23429318.27</v>
      </c>
      <c r="M181" s="714" t="s">
        <v>176</v>
      </c>
      <c r="N181" s="714" t="s">
        <v>199</v>
      </c>
      <c r="O181" s="714">
        <v>2605</v>
      </c>
      <c r="P181" s="714" t="s">
        <v>199</v>
      </c>
      <c r="Q181" s="714" t="s">
        <v>399</v>
      </c>
      <c r="R181" s="714" t="s">
        <v>190</v>
      </c>
      <c r="S181" s="721">
        <v>94369.76</v>
      </c>
      <c r="T181" s="714" t="s">
        <v>185</v>
      </c>
      <c r="U181" s="716"/>
    </row>
    <row r="182" spans="1:21" ht="16.2" customHeight="1" thickBot="1" x14ac:dyDescent="0.35">
      <c r="A182" s="717">
        <v>179</v>
      </c>
      <c r="B182" s="715" t="s">
        <v>400</v>
      </c>
      <c r="C182" s="717">
        <v>62.71</v>
      </c>
      <c r="D182" s="718">
        <v>0.98</v>
      </c>
      <c r="E182" s="719">
        <v>35430</v>
      </c>
      <c r="F182" s="720">
        <v>10933974</v>
      </c>
      <c r="G182" s="720">
        <v>5178560</v>
      </c>
      <c r="H182" s="720">
        <v>2510982</v>
      </c>
      <c r="I182" s="720">
        <v>1185954</v>
      </c>
      <c r="J182" s="720">
        <v>2058478</v>
      </c>
      <c r="K182" s="718">
        <v>173.08</v>
      </c>
      <c r="L182" s="720">
        <v>18924355.399999999</v>
      </c>
      <c r="M182" s="714" t="s">
        <v>176</v>
      </c>
      <c r="N182" s="714" t="s">
        <v>199</v>
      </c>
      <c r="O182" s="714">
        <v>2605</v>
      </c>
      <c r="P182" s="714" t="s">
        <v>199</v>
      </c>
      <c r="Q182" s="714">
        <v>46</v>
      </c>
      <c r="R182" s="714" t="s">
        <v>190</v>
      </c>
      <c r="S182" s="721">
        <v>104094.65</v>
      </c>
      <c r="T182" s="714" t="s">
        <v>185</v>
      </c>
      <c r="U182" s="716"/>
    </row>
    <row r="183" spans="1:21" ht="16.2" customHeight="1" thickBot="1" x14ac:dyDescent="0.35">
      <c r="A183" s="717">
        <v>180</v>
      </c>
      <c r="B183" s="715" t="s">
        <v>400</v>
      </c>
      <c r="C183" s="717">
        <v>35.6</v>
      </c>
      <c r="D183" s="718">
        <v>1</v>
      </c>
      <c r="E183" s="719">
        <v>34699</v>
      </c>
      <c r="F183" s="720">
        <v>4103738.72</v>
      </c>
      <c r="G183" s="720">
        <v>1506800.61</v>
      </c>
      <c r="H183" s="720">
        <v>1023248.29</v>
      </c>
      <c r="I183" s="720">
        <v>544042.72</v>
      </c>
      <c r="J183" s="720">
        <v>1029647.1</v>
      </c>
      <c r="K183" s="718">
        <v>220.28</v>
      </c>
      <c r="L183" s="720">
        <v>9039853.5099999998</v>
      </c>
      <c r="M183" s="714" t="s">
        <v>176</v>
      </c>
      <c r="N183" s="714" t="s">
        <v>199</v>
      </c>
      <c r="O183" s="714">
        <v>2605</v>
      </c>
      <c r="P183" s="714" t="s">
        <v>199</v>
      </c>
      <c r="Q183" s="714">
        <v>46</v>
      </c>
      <c r="R183" s="714" t="s">
        <v>190</v>
      </c>
      <c r="S183" s="721">
        <v>30485</v>
      </c>
      <c r="T183" s="714" t="s">
        <v>185</v>
      </c>
      <c r="U183" s="716"/>
    </row>
    <row r="184" spans="1:21" ht="16.2" customHeight="1" thickBot="1" x14ac:dyDescent="0.35">
      <c r="A184" s="717">
        <v>181</v>
      </c>
      <c r="B184" s="715" t="s">
        <v>401</v>
      </c>
      <c r="C184" s="717">
        <v>39.43</v>
      </c>
      <c r="D184" s="718">
        <v>1</v>
      </c>
      <c r="E184" s="719">
        <v>34699</v>
      </c>
      <c r="F184" s="720">
        <v>3280343</v>
      </c>
      <c r="G184" s="720">
        <v>241193</v>
      </c>
      <c r="H184" s="720">
        <v>1453666</v>
      </c>
      <c r="I184" s="720">
        <v>520374</v>
      </c>
      <c r="J184" s="720">
        <v>1065110</v>
      </c>
      <c r="K184" s="718">
        <v>220.28</v>
      </c>
      <c r="L184" s="720">
        <v>7226049.7599999998</v>
      </c>
      <c r="M184" s="714" t="s">
        <v>176</v>
      </c>
      <c r="N184" s="714" t="s">
        <v>199</v>
      </c>
      <c r="O184" s="714">
        <v>2605</v>
      </c>
      <c r="P184" s="714" t="s">
        <v>199</v>
      </c>
      <c r="Q184" s="714" t="s">
        <v>402</v>
      </c>
      <c r="R184" s="714" t="s">
        <v>190</v>
      </c>
      <c r="S184" s="721">
        <v>35578.410000000003</v>
      </c>
      <c r="T184" s="714" t="s">
        <v>194</v>
      </c>
      <c r="U184" s="716"/>
    </row>
    <row r="185" spans="1:21" ht="16.2" customHeight="1" thickBot="1" x14ac:dyDescent="0.35">
      <c r="A185" s="717">
        <v>182</v>
      </c>
      <c r="B185" s="715" t="s">
        <v>403</v>
      </c>
      <c r="C185" s="717">
        <v>76.849999999999994</v>
      </c>
      <c r="D185" s="718">
        <v>0.97</v>
      </c>
      <c r="E185" s="719">
        <v>34699</v>
      </c>
      <c r="F185" s="720">
        <v>7289825.29</v>
      </c>
      <c r="G185" s="720">
        <v>3290640.15</v>
      </c>
      <c r="H185" s="720">
        <v>1601013.62</v>
      </c>
      <c r="I185" s="720">
        <v>1014222.3</v>
      </c>
      <c r="J185" s="720">
        <v>1383949.22</v>
      </c>
      <c r="K185" s="718">
        <v>220.28</v>
      </c>
      <c r="L185" s="720">
        <v>16058272.039999999</v>
      </c>
      <c r="M185" s="714" t="s">
        <v>176</v>
      </c>
      <c r="N185" s="714" t="s">
        <v>199</v>
      </c>
      <c r="O185" s="714">
        <v>2605</v>
      </c>
      <c r="P185" s="714" t="s">
        <v>199</v>
      </c>
      <c r="Q185" s="714" t="s">
        <v>404</v>
      </c>
      <c r="R185" s="714" t="s">
        <v>190</v>
      </c>
      <c r="S185" s="721">
        <v>119390.68</v>
      </c>
      <c r="T185" s="714" t="s">
        <v>185</v>
      </c>
      <c r="U185" s="716"/>
    </row>
    <row r="186" spans="1:21" ht="16.2" customHeight="1" thickBot="1" x14ac:dyDescent="0.35">
      <c r="A186" s="717">
        <v>183</v>
      </c>
      <c r="B186" s="715" t="s">
        <v>403</v>
      </c>
      <c r="C186" s="717">
        <v>38.97</v>
      </c>
      <c r="D186" s="718">
        <v>1</v>
      </c>
      <c r="E186" s="719">
        <v>37376</v>
      </c>
      <c r="F186" s="720">
        <v>7891764.6200000001</v>
      </c>
      <c r="G186" s="720">
        <v>2662540.64</v>
      </c>
      <c r="H186" s="720">
        <v>3577167.46</v>
      </c>
      <c r="I186" s="720">
        <v>892707.18</v>
      </c>
      <c r="J186" s="720">
        <v>759349.34</v>
      </c>
      <c r="K186" s="718">
        <v>121.33</v>
      </c>
      <c r="L186" s="720">
        <v>9574852.6799999997</v>
      </c>
      <c r="M186" s="714" t="s">
        <v>176</v>
      </c>
      <c r="N186" s="714" t="s">
        <v>199</v>
      </c>
      <c r="O186" s="714">
        <v>2605</v>
      </c>
      <c r="P186" s="714" t="s">
        <v>199</v>
      </c>
      <c r="Q186" s="714" t="s">
        <v>404</v>
      </c>
      <c r="R186" s="714" t="s">
        <v>190</v>
      </c>
      <c r="S186" s="721">
        <v>61219.98</v>
      </c>
      <c r="T186" s="714" t="s">
        <v>185</v>
      </c>
      <c r="U186" s="716"/>
    </row>
    <row r="187" spans="1:21" ht="16.2" customHeight="1" thickBot="1" x14ac:dyDescent="0.35">
      <c r="A187" s="717">
        <v>184</v>
      </c>
      <c r="B187" s="715" t="s">
        <v>405</v>
      </c>
      <c r="C187" s="717">
        <v>23.85</v>
      </c>
      <c r="D187" s="718">
        <v>1</v>
      </c>
      <c r="E187" s="719">
        <v>34699</v>
      </c>
      <c r="F187" s="720">
        <v>2145232</v>
      </c>
      <c r="G187" s="720">
        <v>182363</v>
      </c>
      <c r="H187" s="720">
        <v>743468</v>
      </c>
      <c r="I187" s="720">
        <v>329469</v>
      </c>
      <c r="J187" s="720">
        <v>889932</v>
      </c>
      <c r="K187" s="718">
        <v>220.28</v>
      </c>
      <c r="L187" s="720">
        <v>4725589.1100000003</v>
      </c>
      <c r="M187" s="714" t="s">
        <v>176</v>
      </c>
      <c r="N187" s="714" t="s">
        <v>199</v>
      </c>
      <c r="O187" s="714">
        <v>2605</v>
      </c>
      <c r="P187" s="714" t="s">
        <v>199</v>
      </c>
      <c r="Q187" s="714" t="s">
        <v>406</v>
      </c>
      <c r="R187" s="714" t="s">
        <v>190</v>
      </c>
      <c r="S187" s="721">
        <v>26426.15</v>
      </c>
      <c r="T187" s="714" t="s">
        <v>185</v>
      </c>
      <c r="U187" s="716"/>
    </row>
    <row r="188" spans="1:21" ht="16.2" customHeight="1" thickBot="1" x14ac:dyDescent="0.35">
      <c r="A188" s="717">
        <v>185</v>
      </c>
      <c r="B188" s="715" t="s">
        <v>405</v>
      </c>
      <c r="C188" s="717">
        <v>46.04</v>
      </c>
      <c r="D188" s="718">
        <v>1</v>
      </c>
      <c r="E188" s="719">
        <v>34699</v>
      </c>
      <c r="F188" s="720">
        <v>4557555</v>
      </c>
      <c r="G188" s="720">
        <v>352033</v>
      </c>
      <c r="H188" s="720">
        <v>1851592</v>
      </c>
      <c r="I188" s="720">
        <v>636007</v>
      </c>
      <c r="J188" s="720">
        <v>1717923</v>
      </c>
      <c r="K188" s="718">
        <v>220.28</v>
      </c>
      <c r="L188" s="720">
        <v>10039535.26</v>
      </c>
      <c r="M188" s="714" t="s">
        <v>176</v>
      </c>
      <c r="N188" s="714" t="s">
        <v>199</v>
      </c>
      <c r="O188" s="714">
        <v>2605</v>
      </c>
      <c r="P188" s="714" t="s">
        <v>199</v>
      </c>
      <c r="Q188" s="714" t="s">
        <v>406</v>
      </c>
      <c r="R188" s="714" t="s">
        <v>190</v>
      </c>
      <c r="S188" s="721">
        <v>47521.919999999998</v>
      </c>
      <c r="T188" s="714" t="s">
        <v>185</v>
      </c>
      <c r="U188" s="716"/>
    </row>
    <row r="189" spans="1:21" ht="16.2" customHeight="1" thickBot="1" x14ac:dyDescent="0.35">
      <c r="A189" s="717">
        <v>186</v>
      </c>
      <c r="B189" s="715" t="s">
        <v>405</v>
      </c>
      <c r="C189" s="717">
        <v>111.23</v>
      </c>
      <c r="D189" s="718">
        <v>0.75</v>
      </c>
      <c r="E189" s="719">
        <v>34699</v>
      </c>
      <c r="F189" s="720">
        <v>9489057</v>
      </c>
      <c r="G189" s="720">
        <v>850492</v>
      </c>
      <c r="H189" s="720">
        <v>2951606</v>
      </c>
      <c r="I189" s="720">
        <v>1536556</v>
      </c>
      <c r="J189" s="720">
        <v>4150403</v>
      </c>
      <c r="K189" s="718">
        <v>220.28</v>
      </c>
      <c r="L189" s="720">
        <v>20902813.530000001</v>
      </c>
      <c r="M189" s="714" t="s">
        <v>176</v>
      </c>
      <c r="N189" s="714" t="s">
        <v>199</v>
      </c>
      <c r="O189" s="714">
        <v>2605</v>
      </c>
      <c r="P189" s="714" t="s">
        <v>199</v>
      </c>
      <c r="Q189" s="714" t="s">
        <v>406</v>
      </c>
      <c r="R189" s="714" t="s">
        <v>184</v>
      </c>
      <c r="S189" s="721">
        <v>114810.49</v>
      </c>
      <c r="T189" s="714" t="s">
        <v>185</v>
      </c>
      <c r="U189" s="716"/>
    </row>
    <row r="190" spans="1:21" ht="16.2" customHeight="1" thickBot="1" x14ac:dyDescent="0.35">
      <c r="A190" s="717">
        <v>187</v>
      </c>
      <c r="B190" s="715" t="s">
        <v>407</v>
      </c>
      <c r="C190" s="717">
        <v>45.3</v>
      </c>
      <c r="D190" s="718">
        <v>1</v>
      </c>
      <c r="E190" s="719">
        <v>34699</v>
      </c>
      <c r="F190" s="720">
        <v>6229501.0300000003</v>
      </c>
      <c r="G190" s="720">
        <v>2424625.87</v>
      </c>
      <c r="H190" s="720">
        <v>1356003.37</v>
      </c>
      <c r="I190" s="720">
        <v>758561.18</v>
      </c>
      <c r="J190" s="720">
        <v>1690310.61</v>
      </c>
      <c r="K190" s="718">
        <v>220.28</v>
      </c>
      <c r="L190" s="720">
        <v>13722554.140000001</v>
      </c>
      <c r="M190" s="714" t="s">
        <v>176</v>
      </c>
      <c r="N190" s="714" t="s">
        <v>199</v>
      </c>
      <c r="O190" s="714">
        <v>2605</v>
      </c>
      <c r="P190" s="714" t="s">
        <v>199</v>
      </c>
      <c r="Q190" s="714">
        <v>688</v>
      </c>
      <c r="R190" s="714" t="s">
        <v>190</v>
      </c>
      <c r="S190" s="721">
        <v>54414.5</v>
      </c>
      <c r="T190" s="714" t="s">
        <v>185</v>
      </c>
      <c r="U190" s="716"/>
    </row>
    <row r="191" spans="1:21" ht="16.2" customHeight="1" thickBot="1" x14ac:dyDescent="0.35">
      <c r="A191" s="717">
        <v>188</v>
      </c>
      <c r="B191" s="715" t="s">
        <v>408</v>
      </c>
      <c r="C191" s="717">
        <v>99.98</v>
      </c>
      <c r="D191" s="718">
        <v>0.95</v>
      </c>
      <c r="E191" s="719">
        <v>34699</v>
      </c>
      <c r="F191" s="720">
        <v>11110663.35</v>
      </c>
      <c r="G191" s="720">
        <v>5351304.5199999996</v>
      </c>
      <c r="H191" s="720">
        <v>1598082.76</v>
      </c>
      <c r="I191" s="720">
        <v>1674193.59</v>
      </c>
      <c r="J191" s="720">
        <v>2487082.48</v>
      </c>
      <c r="K191" s="718">
        <v>220.28</v>
      </c>
      <c r="L191" s="720">
        <v>24474942.469999999</v>
      </c>
      <c r="M191" s="714" t="s">
        <v>176</v>
      </c>
      <c r="N191" s="714" t="s">
        <v>199</v>
      </c>
      <c r="O191" s="714">
        <v>2605</v>
      </c>
      <c r="P191" s="714" t="s">
        <v>199</v>
      </c>
      <c r="Q191" s="714" t="s">
        <v>409</v>
      </c>
      <c r="R191" s="714" t="s">
        <v>190</v>
      </c>
      <c r="S191" s="721">
        <v>91485.66</v>
      </c>
      <c r="T191" s="714" t="s">
        <v>185</v>
      </c>
      <c r="U191" s="716"/>
    </row>
    <row r="192" spans="1:21" ht="16.2" customHeight="1" thickBot="1" x14ac:dyDescent="0.35">
      <c r="A192" s="717">
        <v>189</v>
      </c>
      <c r="B192" s="715" t="s">
        <v>410</v>
      </c>
      <c r="C192" s="717">
        <v>28.57</v>
      </c>
      <c r="D192" s="718">
        <v>1</v>
      </c>
      <c r="E192" s="719">
        <v>35430</v>
      </c>
      <c r="F192" s="720">
        <v>1686042</v>
      </c>
      <c r="G192" s="720">
        <v>174762</v>
      </c>
      <c r="H192" s="720">
        <v>596194</v>
      </c>
      <c r="I192" s="720">
        <v>377050</v>
      </c>
      <c r="J192" s="720">
        <v>538036</v>
      </c>
      <c r="K192" s="718">
        <v>173.08</v>
      </c>
      <c r="L192" s="720">
        <v>2918175.77</v>
      </c>
      <c r="M192" s="714" t="s">
        <v>176</v>
      </c>
      <c r="N192" s="714" t="s">
        <v>199</v>
      </c>
      <c r="O192" s="714">
        <v>2605</v>
      </c>
      <c r="P192" s="714" t="s">
        <v>199</v>
      </c>
      <c r="Q192" s="714">
        <v>1071</v>
      </c>
      <c r="R192" s="714" t="s">
        <v>190</v>
      </c>
      <c r="S192" s="721">
        <v>58885.83</v>
      </c>
      <c r="T192" s="714" t="s">
        <v>185</v>
      </c>
      <c r="U192" s="716"/>
    </row>
    <row r="193" spans="1:21" ht="16.2" customHeight="1" thickBot="1" x14ac:dyDescent="0.35">
      <c r="A193" s="717">
        <v>190</v>
      </c>
      <c r="B193" s="715" t="s">
        <v>411</v>
      </c>
      <c r="C193" s="717">
        <v>22.13</v>
      </c>
      <c r="D193" s="718">
        <v>1</v>
      </c>
      <c r="E193" s="719">
        <v>34699</v>
      </c>
      <c r="F193" s="720">
        <v>2641166.14</v>
      </c>
      <c r="G193" s="720">
        <v>1150638.28</v>
      </c>
      <c r="H193" s="720">
        <v>686843.78</v>
      </c>
      <c r="I193" s="720">
        <v>316118.40000000002</v>
      </c>
      <c r="J193" s="720">
        <v>487565.68</v>
      </c>
      <c r="K193" s="718">
        <v>220.28</v>
      </c>
      <c r="L193" s="720">
        <v>5818049.5</v>
      </c>
      <c r="M193" s="714" t="s">
        <v>176</v>
      </c>
      <c r="N193" s="714" t="s">
        <v>199</v>
      </c>
      <c r="O193" s="714">
        <v>2605</v>
      </c>
      <c r="P193" s="714" t="s">
        <v>199</v>
      </c>
      <c r="Q193" s="714" t="s">
        <v>412</v>
      </c>
      <c r="R193" s="714" t="s">
        <v>190</v>
      </c>
      <c r="S193" s="721">
        <v>224889.42</v>
      </c>
      <c r="T193" s="714" t="s">
        <v>185</v>
      </c>
      <c r="U193" s="716"/>
    </row>
    <row r="194" spans="1:21" ht="16.2" customHeight="1" thickBot="1" x14ac:dyDescent="0.35">
      <c r="A194" s="717">
        <v>191</v>
      </c>
      <c r="B194" s="715" t="s">
        <v>413</v>
      </c>
      <c r="C194" s="717">
        <v>57.76</v>
      </c>
      <c r="D194" s="718">
        <v>1</v>
      </c>
      <c r="E194" s="719">
        <v>34699</v>
      </c>
      <c r="F194" s="720">
        <v>4771414</v>
      </c>
      <c r="G194" s="720">
        <v>1545767</v>
      </c>
      <c r="H194" s="720">
        <v>1622467</v>
      </c>
      <c r="I194" s="720">
        <v>762283</v>
      </c>
      <c r="J194" s="720">
        <v>840897</v>
      </c>
      <c r="K194" s="718">
        <v>220.28</v>
      </c>
      <c r="L194" s="720">
        <v>10510631.050000001</v>
      </c>
      <c r="M194" s="714" t="s">
        <v>176</v>
      </c>
      <c r="N194" s="714" t="s">
        <v>199</v>
      </c>
      <c r="O194" s="714">
        <v>2605</v>
      </c>
      <c r="P194" s="714" t="s">
        <v>199</v>
      </c>
      <c r="Q194" s="714">
        <v>249</v>
      </c>
      <c r="R194" s="714" t="s">
        <v>190</v>
      </c>
      <c r="S194" s="721">
        <v>45782</v>
      </c>
      <c r="T194" s="714" t="s">
        <v>185</v>
      </c>
      <c r="U194" s="716"/>
    </row>
    <row r="195" spans="1:21" ht="16.2" customHeight="1" thickBot="1" x14ac:dyDescent="0.35">
      <c r="A195" s="717">
        <v>192</v>
      </c>
      <c r="B195" s="715" t="s">
        <v>414</v>
      </c>
      <c r="C195" s="717">
        <v>77.680000000000007</v>
      </c>
      <c r="D195" s="718">
        <v>0.97</v>
      </c>
      <c r="E195" s="719">
        <v>35430</v>
      </c>
      <c r="F195" s="720">
        <v>9405080</v>
      </c>
      <c r="G195" s="720">
        <v>2910407</v>
      </c>
      <c r="H195" s="720">
        <v>3021429</v>
      </c>
      <c r="I195" s="720">
        <v>1025176</v>
      </c>
      <c r="J195" s="720">
        <v>2448068</v>
      </c>
      <c r="K195" s="718">
        <v>173.08</v>
      </c>
      <c r="L195" s="720">
        <v>16278168.99</v>
      </c>
      <c r="M195" s="714" t="s">
        <v>176</v>
      </c>
      <c r="N195" s="714" t="s">
        <v>199</v>
      </c>
      <c r="O195" s="714">
        <v>2605</v>
      </c>
      <c r="P195" s="714" t="s">
        <v>199</v>
      </c>
      <c r="Q195" s="714">
        <v>631</v>
      </c>
      <c r="R195" s="714" t="s">
        <v>190</v>
      </c>
      <c r="S195" s="721">
        <v>116976.74</v>
      </c>
      <c r="T195" s="714" t="s">
        <v>185</v>
      </c>
      <c r="U195" s="716"/>
    </row>
    <row r="196" spans="1:21" ht="16.2" customHeight="1" thickBot="1" x14ac:dyDescent="0.35">
      <c r="A196" s="717">
        <v>193</v>
      </c>
      <c r="B196" s="715" t="s">
        <v>414</v>
      </c>
      <c r="C196" s="717">
        <v>69.5</v>
      </c>
      <c r="D196" s="718">
        <v>0.98</v>
      </c>
      <c r="E196" s="719">
        <v>34699</v>
      </c>
      <c r="F196" s="720">
        <v>8118900</v>
      </c>
      <c r="G196" s="720">
        <v>2603930</v>
      </c>
      <c r="H196" s="720">
        <v>2955041</v>
      </c>
      <c r="I196" s="720">
        <v>917221</v>
      </c>
      <c r="J196" s="720">
        <v>1642708</v>
      </c>
      <c r="K196" s="718">
        <v>220.28</v>
      </c>
      <c r="L196" s="720">
        <v>17884585.66</v>
      </c>
      <c r="M196" s="714" t="s">
        <v>176</v>
      </c>
      <c r="N196" s="714" t="s">
        <v>199</v>
      </c>
      <c r="O196" s="714">
        <v>2605</v>
      </c>
      <c r="P196" s="714" t="s">
        <v>199</v>
      </c>
      <c r="Q196" s="714">
        <v>631</v>
      </c>
      <c r="R196" s="714" t="s">
        <v>190</v>
      </c>
      <c r="S196" s="721">
        <v>104658.66</v>
      </c>
      <c r="T196" s="714" t="s">
        <v>194</v>
      </c>
      <c r="U196" s="716"/>
    </row>
    <row r="197" spans="1:21" ht="16.2" customHeight="1" thickBot="1" x14ac:dyDescent="0.35">
      <c r="A197" s="717">
        <v>194</v>
      </c>
      <c r="B197" s="715" t="s">
        <v>415</v>
      </c>
      <c r="C197" s="717">
        <v>46.79</v>
      </c>
      <c r="D197" s="718">
        <v>1</v>
      </c>
      <c r="E197" s="719">
        <v>34699</v>
      </c>
      <c r="F197" s="720">
        <v>4986113.96</v>
      </c>
      <c r="G197" s="720">
        <v>2003501.01</v>
      </c>
      <c r="H197" s="720">
        <v>1346802.56</v>
      </c>
      <c r="I197" s="720">
        <v>754651.57</v>
      </c>
      <c r="J197" s="720">
        <v>881158.82</v>
      </c>
      <c r="K197" s="718">
        <v>220.28</v>
      </c>
      <c r="L197" s="720">
        <v>10983579.33</v>
      </c>
      <c r="M197" s="714" t="s">
        <v>176</v>
      </c>
      <c r="N197" s="714" t="s">
        <v>199</v>
      </c>
      <c r="O197" s="714">
        <v>2605</v>
      </c>
      <c r="P197" s="714" t="s">
        <v>199</v>
      </c>
      <c r="Q197" s="714" t="s">
        <v>416</v>
      </c>
      <c r="R197" s="714" t="s">
        <v>190</v>
      </c>
      <c r="S197" s="721">
        <v>54158.26</v>
      </c>
      <c r="T197" s="714" t="s">
        <v>185</v>
      </c>
      <c r="U197" s="716"/>
    </row>
    <row r="198" spans="1:21" ht="16.2" customHeight="1" thickBot="1" x14ac:dyDescent="0.35">
      <c r="A198" s="717">
        <v>195</v>
      </c>
      <c r="B198" s="715" t="s">
        <v>417</v>
      </c>
      <c r="C198" s="717">
        <v>16.84</v>
      </c>
      <c r="D198" s="718">
        <v>1</v>
      </c>
      <c r="E198" s="719">
        <v>34699</v>
      </c>
      <c r="F198" s="720">
        <v>3045390.76</v>
      </c>
      <c r="G198" s="720">
        <v>296154.55</v>
      </c>
      <c r="H198" s="720">
        <v>2125322.7599999998</v>
      </c>
      <c r="I198" s="720">
        <v>408135.24</v>
      </c>
      <c r="J198" s="720">
        <v>215778.21</v>
      </c>
      <c r="K198" s="718">
        <v>220.28</v>
      </c>
      <c r="L198" s="720">
        <v>6708489.0700000003</v>
      </c>
      <c r="M198" s="714" t="s">
        <v>176</v>
      </c>
      <c r="N198" s="714" t="s">
        <v>199</v>
      </c>
      <c r="O198" s="714">
        <v>2606</v>
      </c>
      <c r="P198" s="714" t="s">
        <v>205</v>
      </c>
      <c r="Q198" s="714" t="s">
        <v>418</v>
      </c>
      <c r="R198" s="714" t="s">
        <v>190</v>
      </c>
      <c r="S198" s="721">
        <v>25995.91</v>
      </c>
      <c r="T198" s="714" t="s">
        <v>194</v>
      </c>
      <c r="U198" s="716"/>
    </row>
    <row r="199" spans="1:21" ht="16.2" customHeight="1" thickBot="1" x14ac:dyDescent="0.35">
      <c r="A199" s="717">
        <v>196</v>
      </c>
      <c r="B199" s="715" t="s">
        <v>417</v>
      </c>
      <c r="C199" s="717">
        <v>29.44</v>
      </c>
      <c r="D199" s="718">
        <v>1</v>
      </c>
      <c r="E199" s="719">
        <v>34699</v>
      </c>
      <c r="F199" s="720">
        <v>4552600</v>
      </c>
      <c r="G199" s="720">
        <v>724840</v>
      </c>
      <c r="H199" s="720">
        <v>2611280</v>
      </c>
      <c r="I199" s="720">
        <v>713510</v>
      </c>
      <c r="J199" s="720">
        <v>502970</v>
      </c>
      <c r="K199" s="718">
        <v>220.28</v>
      </c>
      <c r="L199" s="720">
        <v>10028620.220000001</v>
      </c>
      <c r="M199" s="714" t="s">
        <v>176</v>
      </c>
      <c r="N199" s="714" t="s">
        <v>199</v>
      </c>
      <c r="O199" s="714">
        <v>2606</v>
      </c>
      <c r="P199" s="714" t="s">
        <v>205</v>
      </c>
      <c r="Q199" s="714" t="s">
        <v>418</v>
      </c>
      <c r="R199" s="714" t="s">
        <v>190</v>
      </c>
      <c r="S199" s="721">
        <v>45446.45</v>
      </c>
      <c r="T199" s="714" t="s">
        <v>185</v>
      </c>
      <c r="U199" s="716"/>
    </row>
    <row r="200" spans="1:21" ht="16.2" customHeight="1" thickBot="1" x14ac:dyDescent="0.35">
      <c r="A200" s="717">
        <v>197</v>
      </c>
      <c r="B200" s="715" t="s">
        <v>419</v>
      </c>
      <c r="C200" s="717">
        <v>517.78</v>
      </c>
      <c r="D200" s="718">
        <v>0.7</v>
      </c>
      <c r="E200" s="719">
        <v>34699</v>
      </c>
      <c r="F200" s="720">
        <v>71446073.359999999</v>
      </c>
      <c r="G200" s="720">
        <v>9666389.25</v>
      </c>
      <c r="H200" s="720">
        <v>45184709.82</v>
      </c>
      <c r="I200" s="720">
        <v>8495676.8399999999</v>
      </c>
      <c r="J200" s="720">
        <v>8099297.4500000002</v>
      </c>
      <c r="K200" s="718">
        <v>220.28</v>
      </c>
      <c r="L200" s="720">
        <v>157383810.5</v>
      </c>
      <c r="M200" s="714" t="s">
        <v>176</v>
      </c>
      <c r="N200" s="714" t="s">
        <v>199</v>
      </c>
      <c r="O200" s="714">
        <v>2605</v>
      </c>
      <c r="P200" s="714" t="s">
        <v>199</v>
      </c>
      <c r="Q200" s="714">
        <v>104</v>
      </c>
      <c r="R200" s="714" t="s">
        <v>190</v>
      </c>
      <c r="S200" s="721">
        <v>799198.61</v>
      </c>
      <c r="T200" s="714" t="s">
        <v>185</v>
      </c>
      <c r="U200" s="716"/>
    </row>
    <row r="201" spans="1:21" ht="16.2" customHeight="1" thickBot="1" x14ac:dyDescent="0.35">
      <c r="A201" s="717">
        <v>198</v>
      </c>
      <c r="B201" s="715" t="s">
        <v>420</v>
      </c>
      <c r="C201" s="717">
        <v>25</v>
      </c>
      <c r="D201" s="718">
        <v>1</v>
      </c>
      <c r="E201" s="718"/>
      <c r="F201" s="718"/>
      <c r="G201" s="718"/>
      <c r="H201" s="718"/>
      <c r="I201" s="718"/>
      <c r="J201" s="718"/>
      <c r="K201" s="718">
        <v>0</v>
      </c>
      <c r="L201" s="718"/>
      <c r="M201" s="714" t="s">
        <v>176</v>
      </c>
      <c r="N201" s="714" t="s">
        <v>199</v>
      </c>
      <c r="O201" s="714">
        <v>2605</v>
      </c>
      <c r="P201" s="714" t="s">
        <v>199</v>
      </c>
      <c r="Q201" s="714">
        <v>104</v>
      </c>
      <c r="R201" s="714" t="s">
        <v>190</v>
      </c>
      <c r="S201" s="721">
        <v>36511.599999999999</v>
      </c>
      <c r="T201" s="714" t="s">
        <v>185</v>
      </c>
      <c r="U201" s="716"/>
    </row>
    <row r="202" spans="1:21" ht="16.2" customHeight="1" thickBot="1" x14ac:dyDescent="0.35">
      <c r="A202" s="717">
        <v>199</v>
      </c>
      <c r="B202" s="715" t="s">
        <v>421</v>
      </c>
      <c r="C202" s="717">
        <v>728.95</v>
      </c>
      <c r="D202" s="718">
        <v>0.7</v>
      </c>
      <c r="E202" s="719">
        <v>34699</v>
      </c>
      <c r="F202" s="720">
        <v>77297360</v>
      </c>
      <c r="G202" s="720">
        <v>13376961</v>
      </c>
      <c r="H202" s="720">
        <v>32767204</v>
      </c>
      <c r="I202" s="720">
        <v>13335082</v>
      </c>
      <c r="J202" s="720">
        <v>17818113</v>
      </c>
      <c r="K202" s="718">
        <v>220.28</v>
      </c>
      <c r="L202" s="720">
        <v>170273221.28</v>
      </c>
      <c r="M202" s="714" t="s">
        <v>176</v>
      </c>
      <c r="N202" s="714" t="s">
        <v>199</v>
      </c>
      <c r="O202" s="714">
        <v>2605</v>
      </c>
      <c r="P202" s="714" t="s">
        <v>199</v>
      </c>
      <c r="Q202" s="714">
        <v>89</v>
      </c>
      <c r="R202" s="714" t="s">
        <v>190</v>
      </c>
      <c r="S202" s="721">
        <v>1126840.07</v>
      </c>
      <c r="T202" s="714" t="s">
        <v>185</v>
      </c>
      <c r="U202" s="716"/>
    </row>
    <row r="203" spans="1:21" ht="16.2" customHeight="1" thickBot="1" x14ac:dyDescent="0.35">
      <c r="A203" s="717">
        <v>200</v>
      </c>
      <c r="B203" s="715" t="s">
        <v>422</v>
      </c>
      <c r="C203" s="717">
        <v>437.98</v>
      </c>
      <c r="D203" s="718">
        <v>0.7</v>
      </c>
      <c r="E203" s="719">
        <v>35283</v>
      </c>
      <c r="F203" s="718">
        <v>0</v>
      </c>
      <c r="G203" s="718"/>
      <c r="H203" s="718"/>
      <c r="I203" s="718"/>
      <c r="J203" s="718"/>
      <c r="K203" s="718">
        <v>176.87</v>
      </c>
      <c r="L203" s="718">
        <v>0</v>
      </c>
      <c r="M203" s="714" t="s">
        <v>176</v>
      </c>
      <c r="N203" s="714" t="s">
        <v>199</v>
      </c>
      <c r="O203" s="714">
        <v>2605</v>
      </c>
      <c r="P203" s="714" t="s">
        <v>199</v>
      </c>
      <c r="Q203" s="714" t="s">
        <v>423</v>
      </c>
      <c r="R203" s="714" t="s">
        <v>184</v>
      </c>
      <c r="S203" s="721">
        <v>677047</v>
      </c>
      <c r="T203" s="714" t="s">
        <v>185</v>
      </c>
      <c r="U203" s="716"/>
    </row>
    <row r="204" spans="1:21" ht="16.2" customHeight="1" thickBot="1" x14ac:dyDescent="0.35">
      <c r="A204" s="717">
        <v>201</v>
      </c>
      <c r="B204" s="715" t="s">
        <v>422</v>
      </c>
      <c r="C204" s="717">
        <v>32.590000000000003</v>
      </c>
      <c r="D204" s="718">
        <v>1</v>
      </c>
      <c r="E204" s="719">
        <v>35278</v>
      </c>
      <c r="F204" s="718">
        <v>0</v>
      </c>
      <c r="G204" s="718"/>
      <c r="H204" s="718"/>
      <c r="I204" s="718"/>
      <c r="J204" s="718"/>
      <c r="K204" s="718">
        <v>176.87</v>
      </c>
      <c r="L204" s="718">
        <v>0</v>
      </c>
      <c r="M204" s="714" t="s">
        <v>176</v>
      </c>
      <c r="N204" s="714" t="s">
        <v>199</v>
      </c>
      <c r="O204" s="714">
        <v>2605</v>
      </c>
      <c r="P204" s="714" t="s">
        <v>199</v>
      </c>
      <c r="Q204" s="714" t="s">
        <v>423</v>
      </c>
      <c r="R204" s="714" t="s">
        <v>184</v>
      </c>
      <c r="S204" s="721">
        <v>50378.93</v>
      </c>
      <c r="T204" s="714" t="s">
        <v>185</v>
      </c>
      <c r="U204" s="716"/>
    </row>
    <row r="205" spans="1:21" ht="16.2" customHeight="1" thickBot="1" x14ac:dyDescent="0.35">
      <c r="A205" s="717">
        <v>202</v>
      </c>
      <c r="B205" s="715" t="s">
        <v>424</v>
      </c>
      <c r="C205" s="717">
        <v>800</v>
      </c>
      <c r="D205" s="718"/>
      <c r="E205" s="719"/>
      <c r="F205" s="718"/>
      <c r="G205" s="718"/>
      <c r="H205" s="718"/>
      <c r="I205" s="718"/>
      <c r="J205" s="718"/>
      <c r="K205" s="718"/>
      <c r="L205" s="718"/>
      <c r="M205" s="714" t="s">
        <v>176</v>
      </c>
      <c r="N205" s="714" t="s">
        <v>199</v>
      </c>
      <c r="O205" s="714">
        <v>2605</v>
      </c>
      <c r="P205" s="714" t="s">
        <v>199</v>
      </c>
      <c r="Q205" s="714" t="s">
        <v>425</v>
      </c>
      <c r="R205" s="714" t="s">
        <v>184</v>
      </c>
      <c r="S205" s="721">
        <v>800000</v>
      </c>
      <c r="T205" s="714" t="s">
        <v>185</v>
      </c>
      <c r="U205" s="716"/>
    </row>
    <row r="206" spans="1:21" ht="16.2" customHeight="1" thickBot="1" x14ac:dyDescent="0.35">
      <c r="A206" s="717">
        <v>203</v>
      </c>
      <c r="B206" s="715" t="s">
        <v>426</v>
      </c>
      <c r="C206" s="717">
        <v>41.85</v>
      </c>
      <c r="D206" s="718">
        <v>1</v>
      </c>
      <c r="E206" s="719">
        <v>34699</v>
      </c>
      <c r="F206" s="720">
        <v>6663926.8300000001</v>
      </c>
      <c r="G206" s="720">
        <v>2687962.72</v>
      </c>
      <c r="H206" s="720">
        <v>1292268.31</v>
      </c>
      <c r="I206" s="720">
        <v>765642.4</v>
      </c>
      <c r="J206" s="720">
        <v>1918053.4</v>
      </c>
      <c r="K206" s="718">
        <v>220.28</v>
      </c>
      <c r="L206" s="720">
        <v>14679521.880000001</v>
      </c>
      <c r="M206" s="714" t="s">
        <v>176</v>
      </c>
      <c r="N206" s="714" t="s">
        <v>199</v>
      </c>
      <c r="O206" s="714">
        <v>2605</v>
      </c>
      <c r="P206" s="714" t="s">
        <v>199</v>
      </c>
      <c r="Q206" s="714" t="s">
        <v>427</v>
      </c>
      <c r="R206" s="714" t="s">
        <v>190</v>
      </c>
      <c r="S206" s="721">
        <v>57699.83</v>
      </c>
      <c r="T206" s="714" t="s">
        <v>185</v>
      </c>
      <c r="U206" s="716"/>
    </row>
    <row r="207" spans="1:21" ht="16.2" customHeight="1" thickBot="1" x14ac:dyDescent="0.35">
      <c r="A207" s="717">
        <v>204</v>
      </c>
      <c r="B207" s="715" t="s">
        <v>426</v>
      </c>
      <c r="C207" s="717">
        <v>41.86</v>
      </c>
      <c r="D207" s="718">
        <v>1</v>
      </c>
      <c r="E207" s="719">
        <v>34699</v>
      </c>
      <c r="F207" s="720">
        <v>4267082.1100000003</v>
      </c>
      <c r="G207" s="720">
        <v>576129.65</v>
      </c>
      <c r="H207" s="720">
        <v>2241794.7000000002</v>
      </c>
      <c r="I207" s="720">
        <v>712480</v>
      </c>
      <c r="J207" s="720">
        <v>736677.76</v>
      </c>
      <c r="K207" s="718">
        <v>220.28</v>
      </c>
      <c r="L207" s="720">
        <v>9399671.8200000003</v>
      </c>
      <c r="M207" s="714" t="s">
        <v>176</v>
      </c>
      <c r="N207" s="714" t="s">
        <v>199</v>
      </c>
      <c r="O207" s="714">
        <v>2605</v>
      </c>
      <c r="P207" s="714" t="s">
        <v>199</v>
      </c>
      <c r="Q207" s="714" t="s">
        <v>427</v>
      </c>
      <c r="R207" s="714" t="s">
        <v>190</v>
      </c>
      <c r="S207" s="721">
        <v>57883</v>
      </c>
      <c r="T207" s="714" t="s">
        <v>185</v>
      </c>
      <c r="U207" s="716"/>
    </row>
    <row r="208" spans="1:21" ht="16.2" customHeight="1" thickBot="1" x14ac:dyDescent="0.35">
      <c r="A208" s="717">
        <v>205</v>
      </c>
      <c r="B208" s="715" t="s">
        <v>426</v>
      </c>
      <c r="C208" s="717">
        <v>12.1</v>
      </c>
      <c r="D208" s="718">
        <v>1</v>
      </c>
      <c r="E208" s="719">
        <v>34699</v>
      </c>
      <c r="F208" s="720">
        <v>1867562.84</v>
      </c>
      <c r="G208" s="720">
        <v>777164.85</v>
      </c>
      <c r="H208" s="720">
        <v>318907.77</v>
      </c>
      <c r="I208" s="720">
        <v>221368.53</v>
      </c>
      <c r="J208" s="720">
        <v>550121.68999999994</v>
      </c>
      <c r="K208" s="718">
        <v>220.28</v>
      </c>
      <c r="L208" s="720">
        <v>4113930.16</v>
      </c>
      <c r="M208" s="714" t="s">
        <v>176</v>
      </c>
      <c r="N208" s="714" t="s">
        <v>199</v>
      </c>
      <c r="O208" s="714">
        <v>2605</v>
      </c>
      <c r="P208" s="714" t="s">
        <v>199</v>
      </c>
      <c r="Q208" s="714" t="s">
        <v>427</v>
      </c>
      <c r="R208" s="714" t="s">
        <v>190</v>
      </c>
      <c r="S208" s="721">
        <v>16040.93</v>
      </c>
      <c r="T208" s="714" t="s">
        <v>185</v>
      </c>
      <c r="U208" s="716"/>
    </row>
    <row r="209" spans="1:21" ht="16.2" customHeight="1" thickBot="1" x14ac:dyDescent="0.35">
      <c r="A209" s="717">
        <v>206</v>
      </c>
      <c r="B209" s="715" t="s">
        <v>426</v>
      </c>
      <c r="C209" s="717">
        <v>81.400000000000006</v>
      </c>
      <c r="D209" s="718">
        <v>0.96</v>
      </c>
      <c r="E209" s="719">
        <v>34699</v>
      </c>
      <c r="F209" s="720">
        <v>13060773.720000001</v>
      </c>
      <c r="G209" s="720">
        <v>5228199.9000000004</v>
      </c>
      <c r="H209" s="720">
        <v>2612672.66</v>
      </c>
      <c r="I209" s="720">
        <v>1489207.09</v>
      </c>
      <c r="J209" s="720">
        <v>3730694.07</v>
      </c>
      <c r="K209" s="718">
        <v>220.28</v>
      </c>
      <c r="L209" s="720">
        <v>28770711.100000001</v>
      </c>
      <c r="M209" s="714" t="s">
        <v>176</v>
      </c>
      <c r="N209" s="714" t="s">
        <v>199</v>
      </c>
      <c r="O209" s="714">
        <v>2605</v>
      </c>
      <c r="P209" s="714" t="s">
        <v>199</v>
      </c>
      <c r="Q209" s="714" t="s">
        <v>427</v>
      </c>
      <c r="R209" s="714" t="s">
        <v>190</v>
      </c>
      <c r="S209" s="721">
        <v>89961.65</v>
      </c>
      <c r="T209" s="714" t="s">
        <v>185</v>
      </c>
      <c r="U209" s="716"/>
    </row>
    <row r="210" spans="1:21" ht="16.2" customHeight="1" thickBot="1" x14ac:dyDescent="0.35">
      <c r="A210" s="717">
        <v>207</v>
      </c>
      <c r="B210" s="715" t="s">
        <v>428</v>
      </c>
      <c r="C210" s="717">
        <v>34.9</v>
      </c>
      <c r="D210" s="718">
        <v>1</v>
      </c>
      <c r="E210" s="719">
        <v>34699</v>
      </c>
      <c r="F210" s="720">
        <v>3920790.95</v>
      </c>
      <c r="G210" s="720">
        <v>605950.02</v>
      </c>
      <c r="H210" s="720">
        <v>1975152.78</v>
      </c>
      <c r="I210" s="720">
        <v>532562.73</v>
      </c>
      <c r="J210" s="720">
        <v>807125.42</v>
      </c>
      <c r="K210" s="718">
        <v>220.28</v>
      </c>
      <c r="L210" s="720">
        <v>8636850.0199999996</v>
      </c>
      <c r="M210" s="714" t="s">
        <v>176</v>
      </c>
      <c r="N210" s="714" t="s">
        <v>199</v>
      </c>
      <c r="O210" s="714">
        <v>2605</v>
      </c>
      <c r="P210" s="714" t="s">
        <v>199</v>
      </c>
      <c r="Q210" s="714" t="s">
        <v>427</v>
      </c>
      <c r="R210" s="714" t="s">
        <v>190</v>
      </c>
      <c r="S210" s="721">
        <v>38570.78</v>
      </c>
      <c r="T210" s="714" t="s">
        <v>185</v>
      </c>
      <c r="U210" s="716"/>
    </row>
    <row r="211" spans="1:21" ht="16.2" customHeight="1" thickBot="1" x14ac:dyDescent="0.35">
      <c r="A211" s="717">
        <v>208</v>
      </c>
      <c r="B211" s="715" t="s">
        <v>429</v>
      </c>
      <c r="C211" s="717">
        <v>39.5</v>
      </c>
      <c r="D211" s="718">
        <v>1</v>
      </c>
      <c r="E211" s="719">
        <v>34699</v>
      </c>
      <c r="F211" s="720">
        <v>6594552.4800000004</v>
      </c>
      <c r="G211" s="720">
        <v>2620522.7999999998</v>
      </c>
      <c r="H211" s="720">
        <v>1357665.95</v>
      </c>
      <c r="I211" s="720">
        <v>746432.73</v>
      </c>
      <c r="J211" s="720">
        <v>1869931</v>
      </c>
      <c r="K211" s="718">
        <v>220.28</v>
      </c>
      <c r="L211" s="720">
        <v>14526701.74</v>
      </c>
      <c r="M211" s="714" t="s">
        <v>176</v>
      </c>
      <c r="N211" s="714" t="s">
        <v>199</v>
      </c>
      <c r="O211" s="714">
        <v>2605</v>
      </c>
      <c r="P211" s="714" t="s">
        <v>199</v>
      </c>
      <c r="Q211" s="714" t="s">
        <v>430</v>
      </c>
      <c r="R211" s="714" t="s">
        <v>190</v>
      </c>
      <c r="S211" s="721">
        <v>43102.11</v>
      </c>
      <c r="T211" s="714" t="s">
        <v>185</v>
      </c>
      <c r="U211" s="716"/>
    </row>
    <row r="212" spans="1:21" ht="16.2" customHeight="1" thickBot="1" x14ac:dyDescent="0.35">
      <c r="A212" s="717">
        <v>209</v>
      </c>
      <c r="B212" s="715" t="s">
        <v>431</v>
      </c>
      <c r="C212" s="717">
        <v>757.4</v>
      </c>
      <c r="D212" s="718">
        <v>0.98</v>
      </c>
      <c r="E212" s="718"/>
      <c r="F212" s="718"/>
      <c r="G212" s="718"/>
      <c r="H212" s="718"/>
      <c r="I212" s="718"/>
      <c r="J212" s="718"/>
      <c r="K212" s="718">
        <v>0</v>
      </c>
      <c r="L212" s="718"/>
      <c r="M212" s="714" t="s">
        <v>176</v>
      </c>
      <c r="N212" s="714" t="s">
        <v>199</v>
      </c>
      <c r="O212" s="714">
        <v>2605</v>
      </c>
      <c r="P212" s="714" t="s">
        <v>199</v>
      </c>
      <c r="Q212" s="714" t="s">
        <v>432</v>
      </c>
      <c r="R212" s="714" t="s">
        <v>184</v>
      </c>
      <c r="S212" s="721">
        <v>740100.98</v>
      </c>
      <c r="T212" s="714" t="s">
        <v>185</v>
      </c>
      <c r="U212" s="716"/>
    </row>
    <row r="213" spans="1:21" ht="16.2" customHeight="1" thickBot="1" x14ac:dyDescent="0.35">
      <c r="A213" s="717">
        <v>210</v>
      </c>
      <c r="B213" s="715" t="s">
        <v>433</v>
      </c>
      <c r="C213" s="717">
        <v>19.77</v>
      </c>
      <c r="D213" s="718">
        <v>1</v>
      </c>
      <c r="E213" s="719">
        <v>34699</v>
      </c>
      <c r="F213" s="720">
        <v>1943378</v>
      </c>
      <c r="G213" s="720">
        <v>423266</v>
      </c>
      <c r="H213" s="720">
        <v>791914</v>
      </c>
      <c r="I213" s="720">
        <v>260913</v>
      </c>
      <c r="J213" s="720">
        <v>467285</v>
      </c>
      <c r="K213" s="718">
        <v>220.28</v>
      </c>
      <c r="L213" s="720">
        <v>4280938.34</v>
      </c>
      <c r="M213" s="714" t="s">
        <v>176</v>
      </c>
      <c r="N213" s="714" t="s">
        <v>199</v>
      </c>
      <c r="O213" s="714">
        <v>2605</v>
      </c>
      <c r="P213" s="714" t="s">
        <v>199</v>
      </c>
      <c r="Q213" s="714">
        <v>1002</v>
      </c>
      <c r="R213" s="714" t="s">
        <v>184</v>
      </c>
      <c r="S213" s="721">
        <v>27671.56</v>
      </c>
      <c r="T213" s="714" t="s">
        <v>194</v>
      </c>
      <c r="U213" s="716"/>
    </row>
    <row r="214" spans="1:21" ht="16.2" customHeight="1" thickBot="1" x14ac:dyDescent="0.35">
      <c r="A214" s="717">
        <v>211</v>
      </c>
      <c r="B214" s="715" t="s">
        <v>434</v>
      </c>
      <c r="C214" s="717">
        <v>42.05</v>
      </c>
      <c r="D214" s="718">
        <v>1</v>
      </c>
      <c r="E214" s="719">
        <v>34699</v>
      </c>
      <c r="F214" s="720">
        <v>5189182.5999999996</v>
      </c>
      <c r="G214" s="720">
        <v>1414709.17</v>
      </c>
      <c r="H214" s="720">
        <v>1253408.42</v>
      </c>
      <c r="I214" s="720">
        <v>769301.38</v>
      </c>
      <c r="J214" s="720">
        <v>1751763.63</v>
      </c>
      <c r="K214" s="718">
        <v>220.28</v>
      </c>
      <c r="L214" s="720">
        <v>11430905.75</v>
      </c>
      <c r="M214" s="714" t="s">
        <v>176</v>
      </c>
      <c r="N214" s="714" t="s">
        <v>199</v>
      </c>
      <c r="O214" s="714">
        <v>2605</v>
      </c>
      <c r="P214" s="714" t="s">
        <v>199</v>
      </c>
      <c r="Q214" s="714" t="s">
        <v>435</v>
      </c>
      <c r="R214" s="714" t="s">
        <v>190</v>
      </c>
      <c r="S214" s="721">
        <v>48609.65</v>
      </c>
      <c r="T214" s="714" t="s">
        <v>185</v>
      </c>
      <c r="U214" s="716"/>
    </row>
    <row r="215" spans="1:21" ht="16.2" customHeight="1" thickBot="1" x14ac:dyDescent="0.35">
      <c r="A215" s="717">
        <v>212</v>
      </c>
      <c r="B215" s="715" t="s">
        <v>434</v>
      </c>
      <c r="C215" s="717">
        <v>28.25</v>
      </c>
      <c r="D215" s="718">
        <v>1</v>
      </c>
      <c r="E215" s="719">
        <v>34699</v>
      </c>
      <c r="F215" s="720">
        <v>3446513</v>
      </c>
      <c r="G215" s="720">
        <v>950429</v>
      </c>
      <c r="H215" s="720">
        <v>802384</v>
      </c>
      <c r="I215" s="720">
        <v>516831</v>
      </c>
      <c r="J215" s="720">
        <v>1176869</v>
      </c>
      <c r="K215" s="718">
        <v>220.28</v>
      </c>
      <c r="L215" s="720">
        <v>7592094.6200000001</v>
      </c>
      <c r="M215" s="714" t="s">
        <v>176</v>
      </c>
      <c r="N215" s="714" t="s">
        <v>199</v>
      </c>
      <c r="O215" s="714">
        <v>2605</v>
      </c>
      <c r="P215" s="714" t="s">
        <v>199</v>
      </c>
      <c r="Q215" s="714" t="s">
        <v>435</v>
      </c>
      <c r="R215" s="714" t="s">
        <v>190</v>
      </c>
      <c r="S215" s="721">
        <v>32226.54</v>
      </c>
      <c r="T215" s="714" t="s">
        <v>185</v>
      </c>
      <c r="U215" s="716"/>
    </row>
    <row r="216" spans="1:21" ht="16.2" customHeight="1" thickBot="1" x14ac:dyDescent="0.35">
      <c r="A216" s="717">
        <v>213</v>
      </c>
      <c r="B216" s="715" t="s">
        <v>436</v>
      </c>
      <c r="C216" s="717">
        <v>24.57</v>
      </c>
      <c r="D216" s="718">
        <v>1</v>
      </c>
      <c r="E216" s="719">
        <v>34699</v>
      </c>
      <c r="F216" s="720">
        <v>8419647.8300000001</v>
      </c>
      <c r="G216" s="720">
        <v>2713516.49</v>
      </c>
      <c r="H216" s="720">
        <v>3649147.36</v>
      </c>
      <c r="I216" s="720">
        <v>642242.18000000005</v>
      </c>
      <c r="J216" s="720">
        <v>1414741.8</v>
      </c>
      <c r="K216" s="718">
        <v>220.28</v>
      </c>
      <c r="L216" s="720">
        <v>18547083.079999998</v>
      </c>
      <c r="M216" s="714" t="s">
        <v>176</v>
      </c>
      <c r="N216" s="714" t="s">
        <v>199</v>
      </c>
      <c r="O216" s="714">
        <v>2605</v>
      </c>
      <c r="P216" s="714" t="s">
        <v>199</v>
      </c>
      <c r="Q216" s="714" t="s">
        <v>437</v>
      </c>
      <c r="R216" s="714" t="s">
        <v>190</v>
      </c>
      <c r="S216" s="721">
        <v>44110</v>
      </c>
      <c r="T216" s="714" t="s">
        <v>185</v>
      </c>
      <c r="U216" s="716"/>
    </row>
    <row r="217" spans="1:21" ht="16.2" customHeight="1" thickBot="1" x14ac:dyDescent="0.35">
      <c r="A217" s="717">
        <v>214</v>
      </c>
      <c r="B217" s="715" t="s">
        <v>436</v>
      </c>
      <c r="C217" s="717">
        <v>13.95</v>
      </c>
      <c r="D217" s="718">
        <v>1</v>
      </c>
      <c r="E217" s="719">
        <v>34699</v>
      </c>
      <c r="F217" s="720">
        <v>3068732.54</v>
      </c>
      <c r="G217" s="720">
        <v>938653.65</v>
      </c>
      <c r="H217" s="720">
        <v>1356226.52</v>
      </c>
      <c r="I217" s="720">
        <v>192708.43</v>
      </c>
      <c r="J217" s="720">
        <v>581143.93999999994</v>
      </c>
      <c r="K217" s="718">
        <v>220.28</v>
      </c>
      <c r="L217" s="720">
        <v>6759907.1299999999</v>
      </c>
      <c r="M217" s="714" t="s">
        <v>176</v>
      </c>
      <c r="N217" s="714" t="s">
        <v>199</v>
      </c>
      <c r="O217" s="714">
        <v>2605</v>
      </c>
      <c r="P217" s="714" t="s">
        <v>199</v>
      </c>
      <c r="Q217" s="714" t="s">
        <v>437</v>
      </c>
      <c r="R217" s="714" t="s">
        <v>190</v>
      </c>
      <c r="S217" s="721">
        <v>25044.57</v>
      </c>
      <c r="T217" s="714" t="s">
        <v>185</v>
      </c>
      <c r="U217" s="716"/>
    </row>
    <row r="218" spans="1:21" ht="16.2" customHeight="1" thickBot="1" x14ac:dyDescent="0.35">
      <c r="A218" s="717">
        <v>215</v>
      </c>
      <c r="B218" s="715" t="s">
        <v>438</v>
      </c>
      <c r="C218" s="717">
        <v>34.57</v>
      </c>
      <c r="D218" s="718">
        <v>1</v>
      </c>
      <c r="E218" s="719">
        <v>34699</v>
      </c>
      <c r="F218" s="720">
        <v>5464375</v>
      </c>
      <c r="G218" s="720">
        <v>2035348</v>
      </c>
      <c r="H218" s="720">
        <v>2192668</v>
      </c>
      <c r="I218" s="720">
        <v>632455</v>
      </c>
      <c r="J218" s="720">
        <v>603904</v>
      </c>
      <c r="K218" s="718">
        <v>220.28</v>
      </c>
      <c r="L218" s="720">
        <v>12037108.82</v>
      </c>
      <c r="M218" s="714" t="s">
        <v>176</v>
      </c>
      <c r="N218" s="714" t="s">
        <v>199</v>
      </c>
      <c r="O218" s="714">
        <v>2605</v>
      </c>
      <c r="P218" s="714" t="s">
        <v>199</v>
      </c>
      <c r="Q218" s="714" t="s">
        <v>439</v>
      </c>
      <c r="R218" s="714" t="s">
        <v>190</v>
      </c>
      <c r="S218" s="721">
        <v>52225.62</v>
      </c>
      <c r="T218" s="714" t="s">
        <v>185</v>
      </c>
      <c r="U218" s="716"/>
    </row>
    <row r="219" spans="1:21" ht="16.2" customHeight="1" thickBot="1" x14ac:dyDescent="0.35">
      <c r="A219" s="717">
        <v>216</v>
      </c>
      <c r="B219" s="715" t="s">
        <v>440</v>
      </c>
      <c r="C219" s="717">
        <v>35.25</v>
      </c>
      <c r="D219" s="718">
        <v>1</v>
      </c>
      <c r="E219" s="719">
        <v>34699</v>
      </c>
      <c r="F219" s="720">
        <v>4290748.96</v>
      </c>
      <c r="G219" s="720">
        <v>1482416.71</v>
      </c>
      <c r="H219" s="720">
        <v>1239760.8899999999</v>
      </c>
      <c r="I219" s="720">
        <v>644896.18999999994</v>
      </c>
      <c r="J219" s="720">
        <v>923675.17</v>
      </c>
      <c r="K219" s="718">
        <v>220.28</v>
      </c>
      <c r="L219" s="720">
        <v>9451805.9499999993</v>
      </c>
      <c r="M219" s="714" t="s">
        <v>176</v>
      </c>
      <c r="N219" s="714" t="s">
        <v>199</v>
      </c>
      <c r="O219" s="714">
        <v>2605</v>
      </c>
      <c r="P219" s="714" t="s">
        <v>199</v>
      </c>
      <c r="Q219" s="714">
        <v>1222</v>
      </c>
      <c r="R219" s="714" t="s">
        <v>190</v>
      </c>
      <c r="S219" s="721">
        <v>45230.080000000002</v>
      </c>
      <c r="T219" s="714" t="s">
        <v>185</v>
      </c>
      <c r="U219" s="716"/>
    </row>
    <row r="220" spans="1:21" ht="16.2" customHeight="1" thickBot="1" x14ac:dyDescent="0.35">
      <c r="A220" s="717">
        <v>217</v>
      </c>
      <c r="B220" s="715" t="s">
        <v>441</v>
      </c>
      <c r="C220" s="717">
        <v>22</v>
      </c>
      <c r="D220" s="718">
        <v>1</v>
      </c>
      <c r="E220" s="719">
        <v>34699</v>
      </c>
      <c r="F220" s="720">
        <v>4496817.75</v>
      </c>
      <c r="G220" s="720">
        <v>1118646.3700000001</v>
      </c>
      <c r="H220" s="720">
        <v>2567834.0499999998</v>
      </c>
      <c r="I220" s="720">
        <v>290343.40000000002</v>
      </c>
      <c r="J220" s="720">
        <v>519993.93</v>
      </c>
      <c r="K220" s="718">
        <v>220.28</v>
      </c>
      <c r="L220" s="720">
        <v>9905741.1999999993</v>
      </c>
      <c r="M220" s="714" t="s">
        <v>176</v>
      </c>
      <c r="N220" s="714" t="s">
        <v>199</v>
      </c>
      <c r="O220" s="714">
        <v>2605</v>
      </c>
      <c r="P220" s="714" t="s">
        <v>199</v>
      </c>
      <c r="Q220" s="714">
        <v>593</v>
      </c>
      <c r="R220" s="714" t="s">
        <v>190</v>
      </c>
      <c r="S220" s="721">
        <v>42864.73</v>
      </c>
      <c r="T220" s="714" t="s">
        <v>185</v>
      </c>
      <c r="U220" s="716"/>
    </row>
    <row r="221" spans="1:21" ht="16.2" customHeight="1" thickBot="1" x14ac:dyDescent="0.35">
      <c r="A221" s="717">
        <v>218</v>
      </c>
      <c r="B221" s="715" t="s">
        <v>442</v>
      </c>
      <c r="C221" s="717">
        <v>47.04</v>
      </c>
      <c r="D221" s="718">
        <v>1</v>
      </c>
      <c r="E221" s="719">
        <v>34699</v>
      </c>
      <c r="F221" s="720">
        <v>5413872</v>
      </c>
      <c r="G221" s="720">
        <v>1798398</v>
      </c>
      <c r="H221" s="720">
        <v>1239431</v>
      </c>
      <c r="I221" s="720">
        <v>620807</v>
      </c>
      <c r="J221" s="720">
        <v>1755236</v>
      </c>
      <c r="K221" s="718">
        <v>220.28</v>
      </c>
      <c r="L221" s="720">
        <v>11925859.109999999</v>
      </c>
      <c r="M221" s="714" t="s">
        <v>176</v>
      </c>
      <c r="N221" s="714" t="s">
        <v>199</v>
      </c>
      <c r="O221" s="714">
        <v>2605</v>
      </c>
      <c r="P221" s="714" t="s">
        <v>199</v>
      </c>
      <c r="Q221" s="714" t="s">
        <v>443</v>
      </c>
      <c r="R221" s="714" t="s">
        <v>190</v>
      </c>
      <c r="S221" s="721">
        <v>48965.89</v>
      </c>
      <c r="T221" s="714" t="s">
        <v>194</v>
      </c>
      <c r="U221" s="716"/>
    </row>
    <row r="222" spans="1:21" ht="16.2" customHeight="1" thickBot="1" x14ac:dyDescent="0.35">
      <c r="A222" s="717">
        <v>219</v>
      </c>
      <c r="B222" s="715" t="s">
        <v>444</v>
      </c>
      <c r="C222" s="717">
        <v>30.05</v>
      </c>
      <c r="D222" s="718">
        <v>1</v>
      </c>
      <c r="E222" s="719">
        <v>34699</v>
      </c>
      <c r="F222" s="720">
        <v>4264205</v>
      </c>
      <c r="G222" s="720">
        <v>1608389</v>
      </c>
      <c r="H222" s="720">
        <v>1138106</v>
      </c>
      <c r="I222" s="720">
        <v>396582</v>
      </c>
      <c r="J222" s="720">
        <v>1121128</v>
      </c>
      <c r="K222" s="718">
        <v>220.28</v>
      </c>
      <c r="L222" s="720">
        <v>9393334.0199999996</v>
      </c>
      <c r="M222" s="714" t="s">
        <v>176</v>
      </c>
      <c r="N222" s="714" t="s">
        <v>199</v>
      </c>
      <c r="O222" s="714">
        <v>2605</v>
      </c>
      <c r="P222" s="714" t="s">
        <v>199</v>
      </c>
      <c r="Q222" s="714" t="s">
        <v>445</v>
      </c>
      <c r="R222" s="714" t="s">
        <v>190</v>
      </c>
      <c r="S222" s="721">
        <v>37527.07</v>
      </c>
      <c r="T222" s="714" t="s">
        <v>185</v>
      </c>
      <c r="U222" s="716"/>
    </row>
    <row r="223" spans="1:21" ht="16.2" customHeight="1" thickBot="1" x14ac:dyDescent="0.35">
      <c r="A223" s="717">
        <v>220</v>
      </c>
      <c r="B223" s="715" t="s">
        <v>446</v>
      </c>
      <c r="C223" s="717">
        <v>41.45</v>
      </c>
      <c r="D223" s="718">
        <v>1</v>
      </c>
      <c r="E223" s="719">
        <v>35915</v>
      </c>
      <c r="F223" s="720">
        <v>40514372.799999997</v>
      </c>
      <c r="G223" s="718"/>
      <c r="H223" s="718"/>
      <c r="I223" s="718"/>
      <c r="J223" s="718"/>
      <c r="K223" s="718">
        <v>153.83000000000001</v>
      </c>
      <c r="L223" s="720">
        <v>62323635.380000003</v>
      </c>
      <c r="M223" s="714" t="s">
        <v>176</v>
      </c>
      <c r="N223" s="714" t="s">
        <v>199</v>
      </c>
      <c r="O223" s="714">
        <v>2605</v>
      </c>
      <c r="P223" s="714" t="s">
        <v>199</v>
      </c>
      <c r="Q223" s="714">
        <v>973</v>
      </c>
      <c r="R223" s="714" t="s">
        <v>190</v>
      </c>
      <c r="S223" s="721">
        <v>47977.13</v>
      </c>
      <c r="T223" s="714" t="s">
        <v>185</v>
      </c>
      <c r="U223" s="716"/>
    </row>
    <row r="224" spans="1:21" ht="16.2" customHeight="1" thickBot="1" x14ac:dyDescent="0.35">
      <c r="A224" s="717">
        <v>221</v>
      </c>
      <c r="B224" s="715" t="s">
        <v>446</v>
      </c>
      <c r="C224" s="717">
        <v>32.590000000000003</v>
      </c>
      <c r="D224" s="718">
        <v>1</v>
      </c>
      <c r="E224" s="719">
        <v>34699</v>
      </c>
      <c r="F224" s="720">
        <v>4493248.4800000004</v>
      </c>
      <c r="G224" s="720">
        <v>1744347.16</v>
      </c>
      <c r="H224" s="720">
        <v>1102747.83</v>
      </c>
      <c r="I224" s="720">
        <v>430090.23</v>
      </c>
      <c r="J224" s="720">
        <v>1216063.26</v>
      </c>
      <c r="K224" s="718">
        <v>220.28</v>
      </c>
      <c r="L224" s="720">
        <v>9897878.6899999995</v>
      </c>
      <c r="M224" s="714" t="s">
        <v>176</v>
      </c>
      <c r="N224" s="714" t="s">
        <v>199</v>
      </c>
      <c r="O224" s="714">
        <v>2605</v>
      </c>
      <c r="P224" s="714" t="s">
        <v>199</v>
      </c>
      <c r="Q224" s="714">
        <v>973</v>
      </c>
      <c r="R224" s="714" t="s">
        <v>190</v>
      </c>
      <c r="S224" s="721">
        <v>37721.949999999997</v>
      </c>
      <c r="T224" s="714" t="s">
        <v>185</v>
      </c>
      <c r="U224" s="716"/>
    </row>
    <row r="225" spans="1:21" ht="16.2" customHeight="1" thickBot="1" x14ac:dyDescent="0.35">
      <c r="A225" s="717">
        <v>222</v>
      </c>
      <c r="B225" s="715" t="s">
        <v>446</v>
      </c>
      <c r="C225" s="717">
        <v>39.549999999999997</v>
      </c>
      <c r="D225" s="718">
        <v>1</v>
      </c>
      <c r="E225" s="718"/>
      <c r="F225" s="718"/>
      <c r="G225" s="718"/>
      <c r="H225" s="718"/>
      <c r="I225" s="718"/>
      <c r="J225" s="718"/>
      <c r="K225" s="718">
        <v>0</v>
      </c>
      <c r="L225" s="718"/>
      <c r="M225" s="714" t="s">
        <v>176</v>
      </c>
      <c r="N225" s="714" t="s">
        <v>199</v>
      </c>
      <c r="O225" s="714">
        <v>2605</v>
      </c>
      <c r="P225" s="714" t="s">
        <v>199</v>
      </c>
      <c r="Q225" s="714">
        <v>973</v>
      </c>
      <c r="R225" s="714" t="s">
        <v>190</v>
      </c>
      <c r="S225" s="721">
        <v>45777.94</v>
      </c>
      <c r="T225" s="714" t="s">
        <v>185</v>
      </c>
      <c r="U225" s="716"/>
    </row>
    <row r="226" spans="1:21" ht="16.2" customHeight="1" thickBot="1" x14ac:dyDescent="0.35">
      <c r="A226" s="717">
        <v>223</v>
      </c>
      <c r="B226" s="715" t="s">
        <v>446</v>
      </c>
      <c r="C226" s="717">
        <v>52.25</v>
      </c>
      <c r="D226" s="718">
        <v>1</v>
      </c>
      <c r="E226" s="719">
        <v>37315</v>
      </c>
      <c r="F226" s="720">
        <v>8444511.1199999992</v>
      </c>
      <c r="G226" s="720">
        <v>1119358.8799999999</v>
      </c>
      <c r="H226" s="720">
        <v>4660611.71</v>
      </c>
      <c r="I226" s="720">
        <v>1207508.3899999999</v>
      </c>
      <c r="J226" s="720">
        <v>1457032.14</v>
      </c>
      <c r="K226" s="718">
        <v>122.28</v>
      </c>
      <c r="L226" s="720">
        <v>10325916.83</v>
      </c>
      <c r="M226" s="714" t="s">
        <v>176</v>
      </c>
      <c r="N226" s="714" t="s">
        <v>199</v>
      </c>
      <c r="O226" s="714">
        <v>2605</v>
      </c>
      <c r="P226" s="714" t="s">
        <v>199</v>
      </c>
      <c r="Q226" s="714">
        <v>973</v>
      </c>
      <c r="R226" s="714" t="s">
        <v>190</v>
      </c>
      <c r="S226" s="721">
        <v>60477.81</v>
      </c>
      <c r="T226" s="714" t="s">
        <v>185</v>
      </c>
      <c r="U226" s="716"/>
    </row>
    <row r="227" spans="1:21" ht="16.2" customHeight="1" thickBot="1" x14ac:dyDescent="0.35">
      <c r="A227" s="717">
        <v>224</v>
      </c>
      <c r="B227" s="715" t="s">
        <v>446</v>
      </c>
      <c r="C227" s="717">
        <v>204.65</v>
      </c>
      <c r="D227" s="718">
        <v>0.7</v>
      </c>
      <c r="E227" s="719">
        <v>34699</v>
      </c>
      <c r="F227" s="720">
        <v>28215504.800000001</v>
      </c>
      <c r="G227" s="720">
        <v>10953686.6</v>
      </c>
      <c r="H227" s="720">
        <v>6924742.0499999998</v>
      </c>
      <c r="I227" s="720">
        <v>2700766.05</v>
      </c>
      <c r="J227" s="720">
        <v>7636310.0999999996</v>
      </c>
      <c r="K227" s="718">
        <v>220.28</v>
      </c>
      <c r="L227" s="720">
        <v>62154061.82</v>
      </c>
      <c r="M227" s="714" t="s">
        <v>176</v>
      </c>
      <c r="N227" s="714" t="s">
        <v>199</v>
      </c>
      <c r="O227" s="714">
        <v>2605</v>
      </c>
      <c r="P227" s="714" t="s">
        <v>199</v>
      </c>
      <c r="Q227" s="714">
        <v>973</v>
      </c>
      <c r="R227" s="714" t="s">
        <v>190</v>
      </c>
      <c r="S227" s="721">
        <v>236876.24</v>
      </c>
      <c r="T227" s="714" t="s">
        <v>185</v>
      </c>
      <c r="U227" s="716"/>
    </row>
    <row r="228" spans="1:21" ht="16.2" customHeight="1" thickBot="1" x14ac:dyDescent="0.35">
      <c r="A228" s="717">
        <v>225</v>
      </c>
      <c r="B228" s="715" t="s">
        <v>447</v>
      </c>
      <c r="C228" s="717">
        <v>65.59</v>
      </c>
      <c r="D228" s="718"/>
      <c r="E228" s="719"/>
      <c r="F228" s="720"/>
      <c r="G228" s="720"/>
      <c r="H228" s="720"/>
      <c r="I228" s="720"/>
      <c r="J228" s="720"/>
      <c r="K228" s="718"/>
      <c r="L228" s="720"/>
      <c r="M228" s="714" t="s">
        <v>176</v>
      </c>
      <c r="N228" s="714" t="s">
        <v>199</v>
      </c>
      <c r="O228" s="714">
        <v>2605</v>
      </c>
      <c r="P228" s="714" t="s">
        <v>199</v>
      </c>
      <c r="Q228" s="714">
        <v>1032</v>
      </c>
      <c r="R228" s="714" t="s">
        <v>177</v>
      </c>
      <c r="S228" s="721">
        <v>60000</v>
      </c>
      <c r="T228" s="714" t="s">
        <v>185</v>
      </c>
      <c r="U228" s="716" t="s">
        <v>448</v>
      </c>
    </row>
    <row r="229" spans="1:21" ht="16.2" customHeight="1" thickBot="1" x14ac:dyDescent="0.35">
      <c r="A229" s="717">
        <v>226</v>
      </c>
      <c r="B229" s="715" t="s">
        <v>449</v>
      </c>
      <c r="C229" s="717">
        <v>42.35</v>
      </c>
      <c r="D229" s="718">
        <v>1</v>
      </c>
      <c r="E229" s="719">
        <v>34699</v>
      </c>
      <c r="F229" s="720">
        <v>6335913.1900000004</v>
      </c>
      <c r="G229" s="720">
        <v>2752458.84</v>
      </c>
      <c r="H229" s="720">
        <v>1444308.53</v>
      </c>
      <c r="I229" s="720">
        <v>558910.73</v>
      </c>
      <c r="J229" s="720">
        <v>1580235.09</v>
      </c>
      <c r="K229" s="718">
        <v>220.28</v>
      </c>
      <c r="L229" s="720">
        <v>13956962.42</v>
      </c>
      <c r="M229" s="714" t="s">
        <v>176</v>
      </c>
      <c r="N229" s="714" t="s">
        <v>199</v>
      </c>
      <c r="O229" s="714">
        <v>2605</v>
      </c>
      <c r="P229" s="714" t="s">
        <v>199</v>
      </c>
      <c r="Q229" s="714">
        <v>1033</v>
      </c>
      <c r="R229" s="714" t="s">
        <v>190</v>
      </c>
      <c r="S229" s="722">
        <v>52506.68</v>
      </c>
      <c r="T229" s="714" t="s">
        <v>185</v>
      </c>
      <c r="U229" s="716"/>
    </row>
    <row r="230" spans="1:21" ht="16.2" customHeight="1" thickBot="1" x14ac:dyDescent="0.35">
      <c r="A230" s="717">
        <v>227</v>
      </c>
      <c r="B230" s="715" t="s">
        <v>449</v>
      </c>
      <c r="C230" s="717">
        <v>36.25</v>
      </c>
      <c r="D230" s="718">
        <v>1</v>
      </c>
      <c r="E230" s="719">
        <v>34699</v>
      </c>
      <c r="F230" s="720">
        <v>5065593.9000000004</v>
      </c>
      <c r="G230" s="720">
        <v>1940235.93</v>
      </c>
      <c r="H230" s="720">
        <v>1294329.8799999999</v>
      </c>
      <c r="I230" s="720">
        <v>478406.47</v>
      </c>
      <c r="J230" s="720">
        <v>1352621.62</v>
      </c>
      <c r="K230" s="718">
        <v>220.28</v>
      </c>
      <c r="L230" s="720">
        <v>11158660.41</v>
      </c>
      <c r="M230" s="714" t="s">
        <v>176</v>
      </c>
      <c r="N230" s="714" t="s">
        <v>199</v>
      </c>
      <c r="O230" s="714">
        <v>2605</v>
      </c>
      <c r="P230" s="714" t="s">
        <v>199</v>
      </c>
      <c r="Q230" s="714">
        <v>1033</v>
      </c>
      <c r="R230" s="714" t="s">
        <v>190</v>
      </c>
      <c r="S230" s="721">
        <v>44419.3</v>
      </c>
      <c r="T230" s="714" t="s">
        <v>185</v>
      </c>
      <c r="U230" s="716"/>
    </row>
    <row r="231" spans="1:21" ht="16.2" customHeight="1" thickBot="1" x14ac:dyDescent="0.35">
      <c r="A231" s="717">
        <v>228</v>
      </c>
      <c r="B231" s="715" t="s">
        <v>450</v>
      </c>
      <c r="C231" s="717">
        <v>42.85</v>
      </c>
      <c r="D231" s="718"/>
      <c r="E231" s="719"/>
      <c r="F231" s="720"/>
      <c r="G231" s="720"/>
      <c r="H231" s="720"/>
      <c r="I231" s="720"/>
      <c r="J231" s="720"/>
      <c r="K231" s="718"/>
      <c r="L231" s="720"/>
      <c r="M231" s="714" t="s">
        <v>176</v>
      </c>
      <c r="N231" s="714" t="s">
        <v>199</v>
      </c>
      <c r="O231" s="714">
        <v>2605</v>
      </c>
      <c r="P231" s="714" t="s">
        <v>199</v>
      </c>
      <c r="Q231" s="714" t="s">
        <v>451</v>
      </c>
      <c r="R231" s="714" t="s">
        <v>190</v>
      </c>
      <c r="S231" s="721">
        <v>57121.82</v>
      </c>
      <c r="T231" s="714" t="s">
        <v>185</v>
      </c>
      <c r="U231" s="716"/>
    </row>
    <row r="232" spans="1:21" ht="16.2" customHeight="1" thickBot="1" x14ac:dyDescent="0.35">
      <c r="A232" s="717">
        <v>229</v>
      </c>
      <c r="B232" s="715" t="s">
        <v>452</v>
      </c>
      <c r="C232" s="717">
        <v>189.5</v>
      </c>
      <c r="D232" s="718">
        <v>0.75</v>
      </c>
      <c r="E232" s="719">
        <v>34699</v>
      </c>
      <c r="F232" s="720">
        <v>22776776.82</v>
      </c>
      <c r="G232" s="720">
        <v>7244848.8799999999</v>
      </c>
      <c r="H232" s="720">
        <v>9162681.3900000006</v>
      </c>
      <c r="I232" s="720">
        <v>2617783.5</v>
      </c>
      <c r="J232" s="720">
        <v>3751463.05</v>
      </c>
      <c r="K232" s="718">
        <v>220.28</v>
      </c>
      <c r="L232" s="720">
        <v>50173449.119999997</v>
      </c>
      <c r="M232" s="714" t="s">
        <v>176</v>
      </c>
      <c r="N232" s="714" t="s">
        <v>199</v>
      </c>
      <c r="O232" s="714">
        <v>2605</v>
      </c>
      <c r="P232" s="714" t="s">
        <v>199</v>
      </c>
      <c r="Q232" s="714">
        <v>1041</v>
      </c>
      <c r="R232" s="714" t="s">
        <v>190</v>
      </c>
      <c r="S232" s="721">
        <v>288603</v>
      </c>
      <c r="T232" s="714" t="s">
        <v>185</v>
      </c>
      <c r="U232" s="716"/>
    </row>
    <row r="233" spans="1:21" ht="16.2" customHeight="1" thickBot="1" x14ac:dyDescent="0.35">
      <c r="A233" s="717">
        <v>230</v>
      </c>
      <c r="B233" s="715" t="s">
        <v>453</v>
      </c>
      <c r="C233" s="717">
        <v>17.399999999999999</v>
      </c>
      <c r="D233" s="718">
        <v>1</v>
      </c>
      <c r="E233" s="719">
        <v>34699</v>
      </c>
      <c r="F233" s="720">
        <v>1832988</v>
      </c>
      <c r="G233" s="720">
        <v>532179</v>
      </c>
      <c r="H233" s="720">
        <v>421916</v>
      </c>
      <c r="I233" s="720">
        <v>229635</v>
      </c>
      <c r="J233" s="720">
        <v>649258</v>
      </c>
      <c r="K233" s="718">
        <v>220.28</v>
      </c>
      <c r="L233" s="720">
        <v>4037767.54</v>
      </c>
      <c r="M233" s="714" t="s">
        <v>176</v>
      </c>
      <c r="N233" s="714" t="s">
        <v>199</v>
      </c>
      <c r="O233" s="714">
        <v>2605</v>
      </c>
      <c r="P233" s="714" t="s">
        <v>199</v>
      </c>
      <c r="Q233" s="714">
        <v>977</v>
      </c>
      <c r="R233" s="714" t="s">
        <v>190</v>
      </c>
      <c r="S233" s="721">
        <v>16994.490000000002</v>
      </c>
      <c r="T233" s="714" t="s">
        <v>185</v>
      </c>
      <c r="U233" s="716"/>
    </row>
    <row r="234" spans="1:21" ht="16.2" customHeight="1" thickBot="1" x14ac:dyDescent="0.35">
      <c r="A234" s="717">
        <v>231</v>
      </c>
      <c r="B234" s="715" t="s">
        <v>454</v>
      </c>
      <c r="C234" s="717">
        <v>30.09</v>
      </c>
      <c r="D234" s="718">
        <v>1</v>
      </c>
      <c r="E234" s="719">
        <v>34699</v>
      </c>
      <c r="F234" s="720">
        <v>3952089</v>
      </c>
      <c r="G234" s="720">
        <v>1610530</v>
      </c>
      <c r="H234" s="720">
        <v>821680</v>
      </c>
      <c r="I234" s="720">
        <v>397110</v>
      </c>
      <c r="J234" s="720">
        <v>1122769</v>
      </c>
      <c r="K234" s="718">
        <v>220.28</v>
      </c>
      <c r="L234" s="720">
        <v>8705794.4100000001</v>
      </c>
      <c r="M234" s="714" t="s">
        <v>176</v>
      </c>
      <c r="N234" s="714" t="s">
        <v>199</v>
      </c>
      <c r="O234" s="714">
        <v>2605</v>
      </c>
      <c r="P234" s="714" t="s">
        <v>199</v>
      </c>
      <c r="Q234" s="714">
        <v>1046</v>
      </c>
      <c r="R234" s="714" t="s">
        <v>190</v>
      </c>
      <c r="S234" s="721">
        <v>34011.379999999997</v>
      </c>
      <c r="T234" s="714" t="s">
        <v>185</v>
      </c>
      <c r="U234" s="716"/>
    </row>
    <row r="235" spans="1:21" ht="16.2" customHeight="1" thickBot="1" x14ac:dyDescent="0.35">
      <c r="A235" s="717">
        <v>232</v>
      </c>
      <c r="B235" s="715" t="s">
        <v>455</v>
      </c>
      <c r="C235" s="717">
        <v>17.91</v>
      </c>
      <c r="D235" s="718">
        <v>1</v>
      </c>
      <c r="E235" s="719">
        <v>34699</v>
      </c>
      <c r="F235" s="720">
        <v>2326198</v>
      </c>
      <c r="G235" s="720">
        <v>958610</v>
      </c>
      <c r="H235" s="720">
        <v>462934</v>
      </c>
      <c r="I235" s="720">
        <v>236366</v>
      </c>
      <c r="J235" s="720">
        <v>668288</v>
      </c>
      <c r="K235" s="718">
        <v>220.28</v>
      </c>
      <c r="L235" s="720">
        <v>5124227.0999999996</v>
      </c>
      <c r="M235" s="714" t="s">
        <v>176</v>
      </c>
      <c r="N235" s="714" t="s">
        <v>199</v>
      </c>
      <c r="O235" s="714">
        <v>2605</v>
      </c>
      <c r="P235" s="714" t="s">
        <v>199</v>
      </c>
      <c r="Q235" s="714">
        <v>982</v>
      </c>
      <c r="R235" s="714" t="s">
        <v>190</v>
      </c>
      <c r="S235" s="721">
        <v>20031.3</v>
      </c>
      <c r="T235" s="714" t="s">
        <v>185</v>
      </c>
      <c r="U235" s="716"/>
    </row>
    <row r="236" spans="1:21" ht="16.2" customHeight="1" thickBot="1" x14ac:dyDescent="0.35">
      <c r="A236" s="717">
        <v>233</v>
      </c>
      <c r="B236" s="715" t="s">
        <v>456</v>
      </c>
      <c r="C236" s="717">
        <v>69.900000000000006</v>
      </c>
      <c r="D236" s="718">
        <v>0.98</v>
      </c>
      <c r="E236" s="719">
        <v>34699</v>
      </c>
      <c r="F236" s="720">
        <v>11174066.460000001</v>
      </c>
      <c r="G236" s="720">
        <v>5344728.75</v>
      </c>
      <c r="H236" s="720">
        <v>2298610.4300000002</v>
      </c>
      <c r="I236" s="720">
        <v>922499.65</v>
      </c>
      <c r="J236" s="720">
        <v>2608227.63</v>
      </c>
      <c r="K236" s="718">
        <v>220.28</v>
      </c>
      <c r="L236" s="720">
        <v>24614608.969999999</v>
      </c>
      <c r="M236" s="714" t="s">
        <v>176</v>
      </c>
      <c r="N236" s="714" t="s">
        <v>199</v>
      </c>
      <c r="O236" s="714">
        <v>2605</v>
      </c>
      <c r="P236" s="714" t="s">
        <v>199</v>
      </c>
      <c r="Q236" s="714">
        <v>1047</v>
      </c>
      <c r="R236" s="714" t="s">
        <v>190</v>
      </c>
      <c r="S236" s="721">
        <v>92208.97</v>
      </c>
      <c r="T236" s="714" t="s">
        <v>185</v>
      </c>
      <c r="U236" s="716"/>
    </row>
    <row r="237" spans="1:21" ht="16.2" customHeight="1" thickBot="1" x14ac:dyDescent="0.35">
      <c r="A237" s="717">
        <v>234</v>
      </c>
      <c r="B237" s="715" t="s">
        <v>457</v>
      </c>
      <c r="C237" s="717">
        <v>64.58</v>
      </c>
      <c r="D237" s="718">
        <v>1</v>
      </c>
      <c r="E237" s="719">
        <v>34699</v>
      </c>
      <c r="F237" s="720">
        <v>7924833.7800000003</v>
      </c>
      <c r="G237" s="720">
        <v>3784893.75</v>
      </c>
      <c r="H237" s="720">
        <v>1639639.59</v>
      </c>
      <c r="I237" s="720">
        <v>653272.29</v>
      </c>
      <c r="J237" s="720">
        <v>1847028.15</v>
      </c>
      <c r="K237" s="718">
        <v>220.28</v>
      </c>
      <c r="L237" s="720">
        <v>17457090.07</v>
      </c>
      <c r="M237" s="714" t="s">
        <v>176</v>
      </c>
      <c r="N237" s="714" t="s">
        <v>199</v>
      </c>
      <c r="O237" s="714">
        <v>2605</v>
      </c>
      <c r="P237" s="714" t="s">
        <v>199</v>
      </c>
      <c r="Q237" s="714">
        <v>1113</v>
      </c>
      <c r="R237" s="714" t="s">
        <v>190</v>
      </c>
      <c r="S237" s="721">
        <v>80364.53</v>
      </c>
      <c r="T237" s="714" t="s">
        <v>185</v>
      </c>
      <c r="U237" s="716"/>
    </row>
    <row r="238" spans="1:21" ht="16.2" customHeight="1" thickBot="1" x14ac:dyDescent="0.35">
      <c r="A238" s="717">
        <v>235</v>
      </c>
      <c r="B238" s="715" t="s">
        <v>457</v>
      </c>
      <c r="C238" s="717">
        <v>197.99</v>
      </c>
      <c r="D238" s="718">
        <v>0.75</v>
      </c>
      <c r="E238" s="719">
        <v>34699</v>
      </c>
      <c r="F238" s="720">
        <v>20627018.510000002</v>
      </c>
      <c r="G238" s="720">
        <v>7569405.1799999997</v>
      </c>
      <c r="H238" s="720">
        <v>5519496.5099999998</v>
      </c>
      <c r="I238" s="720">
        <v>2612957.1800000002</v>
      </c>
      <c r="J238" s="720">
        <v>4925159.6399999997</v>
      </c>
      <c r="K238" s="718">
        <v>220.28</v>
      </c>
      <c r="L238" s="720">
        <v>45437889.299999997</v>
      </c>
      <c r="M238" s="714" t="s">
        <v>176</v>
      </c>
      <c r="N238" s="714" t="s">
        <v>199</v>
      </c>
      <c r="O238" s="714">
        <v>2605</v>
      </c>
      <c r="P238" s="714" t="s">
        <v>199</v>
      </c>
      <c r="Q238" s="714">
        <v>1113</v>
      </c>
      <c r="R238" s="714" t="s">
        <v>190</v>
      </c>
      <c r="S238" s="721">
        <v>217918.2</v>
      </c>
      <c r="T238" s="714" t="s">
        <v>185</v>
      </c>
      <c r="U238" s="716"/>
    </row>
    <row r="239" spans="1:21" ht="16.2" customHeight="1" thickBot="1" x14ac:dyDescent="0.35">
      <c r="A239" s="717">
        <v>236</v>
      </c>
      <c r="B239" s="715" t="s">
        <v>457</v>
      </c>
      <c r="C239" s="717">
        <v>15.08</v>
      </c>
      <c r="D239" s="718">
        <v>1</v>
      </c>
      <c r="E239" s="719">
        <v>34699</v>
      </c>
      <c r="F239" s="720">
        <v>1274687</v>
      </c>
      <c r="G239" s="720">
        <v>115305</v>
      </c>
      <c r="H239" s="720">
        <v>397674</v>
      </c>
      <c r="I239" s="720">
        <v>199017</v>
      </c>
      <c r="J239" s="720">
        <v>562691</v>
      </c>
      <c r="K239" s="718">
        <v>220.28</v>
      </c>
      <c r="L239" s="720">
        <v>2807923.34</v>
      </c>
      <c r="M239" s="714" t="s">
        <v>176</v>
      </c>
      <c r="N239" s="714" t="s">
        <v>199</v>
      </c>
      <c r="O239" s="714">
        <v>2605</v>
      </c>
      <c r="P239" s="714" t="s">
        <v>199</v>
      </c>
      <c r="Q239" s="714">
        <v>1113</v>
      </c>
      <c r="R239" s="714" t="s">
        <v>190</v>
      </c>
      <c r="S239" s="721">
        <v>18925.400000000001</v>
      </c>
      <c r="T239" s="714" t="s">
        <v>185</v>
      </c>
      <c r="U239" s="716"/>
    </row>
    <row r="240" spans="1:21" ht="16.2" customHeight="1" thickBot="1" x14ac:dyDescent="0.35">
      <c r="A240" s="717">
        <v>237</v>
      </c>
      <c r="B240" s="715" t="s">
        <v>458</v>
      </c>
      <c r="C240" s="717">
        <v>21.7</v>
      </c>
      <c r="D240" s="718">
        <v>1</v>
      </c>
      <c r="E240" s="719">
        <v>34699</v>
      </c>
      <c r="F240" s="720">
        <v>3478677.4</v>
      </c>
      <c r="G240" s="720">
        <v>1991083.5</v>
      </c>
      <c r="H240" s="720">
        <v>691904.01</v>
      </c>
      <c r="I240" s="720">
        <v>286384.01</v>
      </c>
      <c r="J240" s="720">
        <v>509305.88</v>
      </c>
      <c r="K240" s="718">
        <v>220.28</v>
      </c>
      <c r="L240" s="720">
        <v>7662947.4400000004</v>
      </c>
      <c r="M240" s="714" t="s">
        <v>176</v>
      </c>
      <c r="N240" s="714" t="s">
        <v>199</v>
      </c>
      <c r="O240" s="714">
        <v>2605</v>
      </c>
      <c r="P240" s="714" t="s">
        <v>199</v>
      </c>
      <c r="Q240" s="714" t="s">
        <v>459</v>
      </c>
      <c r="R240" s="714" t="s">
        <v>190</v>
      </c>
      <c r="S240" s="721">
        <v>26691</v>
      </c>
      <c r="T240" s="714" t="s">
        <v>185</v>
      </c>
      <c r="U240" s="716"/>
    </row>
    <row r="241" spans="1:21" ht="16.2" customHeight="1" thickBot="1" x14ac:dyDescent="0.35">
      <c r="A241" s="717">
        <v>238</v>
      </c>
      <c r="B241" s="715" t="s">
        <v>458</v>
      </c>
      <c r="C241" s="717">
        <v>16.309999999999999</v>
      </c>
      <c r="D241" s="718">
        <v>1</v>
      </c>
      <c r="E241" s="719">
        <v>34699</v>
      </c>
      <c r="F241" s="720">
        <v>2015098</v>
      </c>
      <c r="G241" s="720">
        <v>872972</v>
      </c>
      <c r="H241" s="720">
        <v>544075</v>
      </c>
      <c r="I241" s="720">
        <v>215250</v>
      </c>
      <c r="J241" s="720">
        <v>382801</v>
      </c>
      <c r="K241" s="718">
        <v>220.28</v>
      </c>
      <c r="L241" s="720">
        <v>4438925.57</v>
      </c>
      <c r="M241" s="714" t="s">
        <v>176</v>
      </c>
      <c r="N241" s="714" t="s">
        <v>199</v>
      </c>
      <c r="O241" s="714">
        <v>2605</v>
      </c>
      <c r="P241" s="714" t="s">
        <v>199</v>
      </c>
      <c r="Q241" s="714" t="s">
        <v>459</v>
      </c>
      <c r="R241" s="714" t="s">
        <v>190</v>
      </c>
      <c r="S241" s="721">
        <v>20061.3</v>
      </c>
      <c r="T241" s="714" t="s">
        <v>185</v>
      </c>
      <c r="U241" s="716"/>
    </row>
    <row r="242" spans="1:21" ht="16.2" customHeight="1" thickBot="1" x14ac:dyDescent="0.35">
      <c r="A242" s="717">
        <v>239</v>
      </c>
      <c r="B242" s="715" t="s">
        <v>460</v>
      </c>
      <c r="C242" s="717">
        <v>25.23</v>
      </c>
      <c r="D242" s="718">
        <v>1</v>
      </c>
      <c r="E242" s="719">
        <v>34699</v>
      </c>
      <c r="F242" s="720">
        <v>2795896.24</v>
      </c>
      <c r="G242" s="720">
        <v>775329.75</v>
      </c>
      <c r="H242" s="720">
        <v>740109.61</v>
      </c>
      <c r="I242" s="720">
        <v>334554.59000000003</v>
      </c>
      <c r="J242" s="720">
        <v>945902.29</v>
      </c>
      <c r="K242" s="718">
        <v>220.28</v>
      </c>
      <c r="L242" s="720">
        <v>6158894.1600000001</v>
      </c>
      <c r="M242" s="714" t="s">
        <v>176</v>
      </c>
      <c r="N242" s="714" t="s">
        <v>199</v>
      </c>
      <c r="O242" s="714">
        <v>2605</v>
      </c>
      <c r="P242" s="714" t="s">
        <v>199</v>
      </c>
      <c r="Q242" s="714">
        <v>1181</v>
      </c>
      <c r="R242" s="714" t="s">
        <v>190</v>
      </c>
      <c r="S242" s="721">
        <v>26119.54</v>
      </c>
      <c r="T242" s="714" t="s">
        <v>185</v>
      </c>
      <c r="U242" s="716"/>
    </row>
    <row r="243" spans="1:21" ht="16.2" customHeight="1" thickBot="1" x14ac:dyDescent="0.35">
      <c r="A243" s="717">
        <v>240</v>
      </c>
      <c r="B243" s="715" t="s">
        <v>461</v>
      </c>
      <c r="C243" s="717">
        <v>34.9</v>
      </c>
      <c r="D243" s="718">
        <v>1</v>
      </c>
      <c r="E243" s="719">
        <v>34699</v>
      </c>
      <c r="F243" s="720">
        <v>6685292.3099999996</v>
      </c>
      <c r="G243" s="720">
        <v>3202249.5</v>
      </c>
      <c r="H243" s="720">
        <v>1157604.82</v>
      </c>
      <c r="I243" s="720">
        <v>585549.1</v>
      </c>
      <c r="J243" s="720">
        <v>1739888.89</v>
      </c>
      <c r="K243" s="718">
        <v>220.28</v>
      </c>
      <c r="L243" s="720">
        <v>14726586.48</v>
      </c>
      <c r="M243" s="714" t="s">
        <v>176</v>
      </c>
      <c r="N243" s="714" t="s">
        <v>199</v>
      </c>
      <c r="O243" s="714">
        <v>2605</v>
      </c>
      <c r="P243" s="714" t="s">
        <v>199</v>
      </c>
      <c r="Q243" s="714">
        <v>1181</v>
      </c>
      <c r="R243" s="714" t="s">
        <v>190</v>
      </c>
      <c r="S243" s="721">
        <v>66293.75</v>
      </c>
      <c r="T243" s="714" t="s">
        <v>194</v>
      </c>
      <c r="U243" s="716"/>
    </row>
    <row r="244" spans="1:21" ht="16.2" customHeight="1" x14ac:dyDescent="0.3">
      <c r="A244" s="717">
        <v>241</v>
      </c>
      <c r="B244" s="725" t="s">
        <v>462</v>
      </c>
      <c r="C244" s="726">
        <v>19.600000000000001</v>
      </c>
      <c r="D244" s="727">
        <v>1</v>
      </c>
      <c r="E244" s="728">
        <v>34699</v>
      </c>
      <c r="F244" s="729">
        <v>2539593.36</v>
      </c>
      <c r="G244" s="729">
        <v>1049065.5</v>
      </c>
      <c r="H244" s="729">
        <v>686843.78</v>
      </c>
      <c r="I244" s="729">
        <v>316118.40000000002</v>
      </c>
      <c r="J244" s="729">
        <v>487565.68</v>
      </c>
      <c r="K244" s="727">
        <v>220.28</v>
      </c>
      <c r="L244" s="729">
        <v>5594301.5700000003</v>
      </c>
      <c r="M244" s="730" t="s">
        <v>176</v>
      </c>
      <c r="N244" s="730" t="s">
        <v>199</v>
      </c>
      <c r="O244" s="714">
        <v>2605</v>
      </c>
      <c r="P244" s="714" t="s">
        <v>199</v>
      </c>
      <c r="Q244" s="714">
        <v>882</v>
      </c>
      <c r="R244" s="730" t="s">
        <v>190</v>
      </c>
      <c r="S244" s="731">
        <v>21936.54</v>
      </c>
      <c r="T244" s="730" t="s">
        <v>194</v>
      </c>
      <c r="U244" s="716"/>
    </row>
    <row r="245" spans="1:21" ht="16.2" customHeight="1" x14ac:dyDescent="0.3">
      <c r="A245" s="717">
        <v>242</v>
      </c>
      <c r="B245" s="715" t="s">
        <v>463</v>
      </c>
      <c r="C245" s="717">
        <v>67.400000000000006</v>
      </c>
      <c r="D245" s="715"/>
      <c r="E245" s="732"/>
      <c r="F245" s="733"/>
      <c r="G245" s="733"/>
      <c r="H245" s="733"/>
      <c r="I245" s="733"/>
      <c r="J245" s="733"/>
      <c r="K245" s="715"/>
      <c r="L245" s="733"/>
      <c r="M245" s="714" t="s">
        <v>176</v>
      </c>
      <c r="N245" s="714" t="s">
        <v>464</v>
      </c>
      <c r="O245" s="714">
        <v>2617</v>
      </c>
      <c r="P245" s="714" t="s">
        <v>464</v>
      </c>
      <c r="Q245" s="714" t="s">
        <v>465</v>
      </c>
      <c r="R245" s="714" t="s">
        <v>184</v>
      </c>
      <c r="S245" s="721">
        <v>80000</v>
      </c>
      <c r="T245" s="714" t="s">
        <v>185</v>
      </c>
      <c r="U245" s="716"/>
    </row>
    <row r="246" spans="1:21" ht="16.2" customHeight="1" x14ac:dyDescent="0.3">
      <c r="A246" s="717">
        <v>243</v>
      </c>
      <c r="B246" s="715" t="s">
        <v>466</v>
      </c>
      <c r="C246" s="717">
        <v>180</v>
      </c>
      <c r="D246" s="727"/>
      <c r="E246" s="728"/>
      <c r="F246" s="729"/>
      <c r="G246" s="729"/>
      <c r="H246" s="729"/>
      <c r="I246" s="729"/>
      <c r="J246" s="729"/>
      <c r="K246" s="727"/>
      <c r="L246" s="729"/>
      <c r="M246" s="714" t="s">
        <v>176</v>
      </c>
      <c r="N246" s="714" t="s">
        <v>467</v>
      </c>
      <c r="O246" s="714">
        <v>2589</v>
      </c>
      <c r="P246" s="714" t="s">
        <v>467</v>
      </c>
      <c r="Q246" s="714">
        <v>1473</v>
      </c>
      <c r="R246" s="714" t="s">
        <v>468</v>
      </c>
      <c r="S246" s="721">
        <v>50000</v>
      </c>
      <c r="T246" s="714" t="s">
        <v>194</v>
      </c>
      <c r="U246" s="716"/>
    </row>
    <row r="247" spans="1:21" ht="16.2" customHeight="1" thickBot="1" x14ac:dyDescent="0.35">
      <c r="A247" s="717">
        <v>244</v>
      </c>
      <c r="B247" s="715" t="s">
        <v>469</v>
      </c>
      <c r="C247" s="717">
        <v>48.8</v>
      </c>
      <c r="D247" s="718"/>
      <c r="E247" s="719"/>
      <c r="F247" s="720"/>
      <c r="G247" s="720"/>
      <c r="H247" s="720"/>
      <c r="I247" s="720"/>
      <c r="J247" s="720"/>
      <c r="K247" s="718"/>
      <c r="L247" s="720"/>
      <c r="M247" s="714" t="s">
        <v>176</v>
      </c>
      <c r="N247" s="714" t="s">
        <v>470</v>
      </c>
      <c r="O247" s="714">
        <v>2595</v>
      </c>
      <c r="P247" s="714" t="s">
        <v>470</v>
      </c>
      <c r="Q247" s="714">
        <v>1894</v>
      </c>
      <c r="R247" s="714" t="s">
        <v>184</v>
      </c>
      <c r="S247" s="721">
        <v>30000</v>
      </c>
      <c r="T247" s="714" t="s">
        <v>185</v>
      </c>
      <c r="U247" s="716"/>
    </row>
    <row r="248" spans="1:21" ht="16.2" customHeight="1" thickBot="1" x14ac:dyDescent="0.35">
      <c r="A248" s="717">
        <v>245</v>
      </c>
      <c r="B248" s="715" t="s">
        <v>471</v>
      </c>
      <c r="C248" s="717">
        <v>41.14</v>
      </c>
      <c r="D248" s="718">
        <v>1</v>
      </c>
      <c r="E248" s="719">
        <v>34699</v>
      </c>
      <c r="F248" s="720">
        <v>6206418</v>
      </c>
      <c r="G248" s="720">
        <v>1132440</v>
      </c>
      <c r="H248" s="720">
        <v>3903580</v>
      </c>
      <c r="I248" s="720">
        <v>908993</v>
      </c>
      <c r="J248" s="720">
        <v>261405</v>
      </c>
      <c r="K248" s="718">
        <v>220.28</v>
      </c>
      <c r="L248" s="720">
        <v>13671706.060000001</v>
      </c>
      <c r="M248" s="714" t="s">
        <v>176</v>
      </c>
      <c r="N248" s="714" t="s">
        <v>470</v>
      </c>
      <c r="O248" s="714">
        <v>2595</v>
      </c>
      <c r="P248" s="714" t="s">
        <v>470</v>
      </c>
      <c r="Q248" s="714" t="s">
        <v>472</v>
      </c>
      <c r="R248" s="714" t="s">
        <v>190</v>
      </c>
      <c r="S248" s="721">
        <v>53927.68</v>
      </c>
      <c r="T248" s="714" t="s">
        <v>194</v>
      </c>
      <c r="U248" s="716"/>
    </row>
    <row r="249" spans="1:21" ht="16.2" customHeight="1" thickBot="1" x14ac:dyDescent="0.35">
      <c r="A249" s="717">
        <v>246</v>
      </c>
      <c r="B249" s="715" t="s">
        <v>471</v>
      </c>
      <c r="C249" s="717">
        <v>139.26</v>
      </c>
      <c r="D249" s="718">
        <v>0.75</v>
      </c>
      <c r="E249" s="719">
        <v>34699</v>
      </c>
      <c r="F249" s="720">
        <v>19139891.440000001</v>
      </c>
      <c r="G249" s="720">
        <v>1161274</v>
      </c>
      <c r="H249" s="720">
        <v>11380247</v>
      </c>
      <c r="I249" s="720">
        <v>2485700</v>
      </c>
      <c r="J249" s="720">
        <v>714839</v>
      </c>
      <c r="K249" s="718">
        <v>220.28</v>
      </c>
      <c r="L249" s="720">
        <v>42161995.829999998</v>
      </c>
      <c r="M249" s="714" t="s">
        <v>176</v>
      </c>
      <c r="N249" s="714" t="s">
        <v>470</v>
      </c>
      <c r="O249" s="714">
        <v>2595</v>
      </c>
      <c r="P249" s="714" t="s">
        <v>470</v>
      </c>
      <c r="Q249" s="714" t="s">
        <v>472</v>
      </c>
      <c r="R249" s="714" t="s">
        <v>190</v>
      </c>
      <c r="S249" s="721">
        <v>185834.51</v>
      </c>
      <c r="T249" s="714" t="s">
        <v>185</v>
      </c>
      <c r="U249" s="716"/>
    </row>
    <row r="250" spans="1:21" ht="16.2" customHeight="1" thickBot="1" x14ac:dyDescent="0.35">
      <c r="A250" s="717">
        <v>247</v>
      </c>
      <c r="B250" s="715" t="s">
        <v>471</v>
      </c>
      <c r="C250" s="717">
        <v>70.430000000000007</v>
      </c>
      <c r="D250" s="718">
        <v>0.97</v>
      </c>
      <c r="E250" s="719">
        <v>34699</v>
      </c>
      <c r="F250" s="720">
        <v>11919834</v>
      </c>
      <c r="G250" s="720">
        <v>1108515</v>
      </c>
      <c r="H250" s="720">
        <v>8061650</v>
      </c>
      <c r="I250" s="720">
        <v>2135492</v>
      </c>
      <c r="J250" s="720">
        <v>614177</v>
      </c>
      <c r="K250" s="718">
        <v>220.28</v>
      </c>
      <c r="L250" s="720">
        <v>26257410.760000002</v>
      </c>
      <c r="M250" s="714" t="s">
        <v>176</v>
      </c>
      <c r="N250" s="714" t="s">
        <v>470</v>
      </c>
      <c r="O250" s="714">
        <v>2595</v>
      </c>
      <c r="P250" s="714" t="s">
        <v>470</v>
      </c>
      <c r="Q250" s="714" t="s">
        <v>472</v>
      </c>
      <c r="R250" s="714" t="s">
        <v>190</v>
      </c>
      <c r="S250" s="721">
        <v>93655.12</v>
      </c>
      <c r="T250" s="714" t="s">
        <v>185</v>
      </c>
      <c r="U250" s="716"/>
    </row>
    <row r="251" spans="1:21" ht="16.2" customHeight="1" thickBot="1" x14ac:dyDescent="0.35">
      <c r="A251" s="717">
        <v>248</v>
      </c>
      <c r="B251" s="715" t="s">
        <v>471</v>
      </c>
      <c r="C251" s="717">
        <v>58.95</v>
      </c>
      <c r="D251" s="718">
        <v>1</v>
      </c>
      <c r="E251" s="719">
        <v>34699</v>
      </c>
      <c r="F251" s="720">
        <v>9479806</v>
      </c>
      <c r="G251" s="720">
        <v>641597</v>
      </c>
      <c r="H251" s="720">
        <v>7246764</v>
      </c>
      <c r="I251" s="720">
        <v>1236000</v>
      </c>
      <c r="J251" s="720">
        <v>355445</v>
      </c>
      <c r="K251" s="718">
        <v>220.28</v>
      </c>
      <c r="L251" s="720">
        <v>20882435.109999999</v>
      </c>
      <c r="M251" s="714" t="s">
        <v>176</v>
      </c>
      <c r="N251" s="714" t="s">
        <v>470</v>
      </c>
      <c r="O251" s="714">
        <v>2595</v>
      </c>
      <c r="P251" s="714" t="s">
        <v>470</v>
      </c>
      <c r="Q251" s="714" t="s">
        <v>472</v>
      </c>
      <c r="R251" s="714" t="s">
        <v>190</v>
      </c>
      <c r="S251" s="721">
        <v>53727.78</v>
      </c>
      <c r="T251" s="714" t="s">
        <v>194</v>
      </c>
      <c r="U251" s="716"/>
    </row>
    <row r="252" spans="1:21" ht="16.2" customHeight="1" thickBot="1" x14ac:dyDescent="0.35">
      <c r="A252" s="717">
        <v>249</v>
      </c>
      <c r="B252" s="715" t="s">
        <v>471</v>
      </c>
      <c r="C252" s="717">
        <v>46.85</v>
      </c>
      <c r="D252" s="718">
        <v>1</v>
      </c>
      <c r="E252" s="719">
        <v>34699</v>
      </c>
      <c r="F252" s="720">
        <v>7219152</v>
      </c>
      <c r="G252" s="720">
        <v>242692</v>
      </c>
      <c r="H252" s="720">
        <v>5299383</v>
      </c>
      <c r="I252" s="720">
        <v>1302507</v>
      </c>
      <c r="J252" s="720">
        <v>374570</v>
      </c>
      <c r="K252" s="718">
        <v>220.28</v>
      </c>
      <c r="L252" s="720">
        <v>15902590.539999999</v>
      </c>
      <c r="M252" s="714" t="s">
        <v>176</v>
      </c>
      <c r="N252" s="714" t="s">
        <v>470</v>
      </c>
      <c r="O252" s="714">
        <v>2595</v>
      </c>
      <c r="P252" s="714" t="s">
        <v>470</v>
      </c>
      <c r="Q252" s="714" t="s">
        <v>472</v>
      </c>
      <c r="R252" s="714" t="s">
        <v>190</v>
      </c>
      <c r="S252" s="721">
        <v>42857.91</v>
      </c>
      <c r="T252" s="714" t="s">
        <v>185</v>
      </c>
      <c r="U252" s="716"/>
    </row>
    <row r="253" spans="1:21" ht="16.2" customHeight="1" x14ac:dyDescent="0.3">
      <c r="A253" s="717">
        <v>250</v>
      </c>
      <c r="B253" s="715" t="s">
        <v>471</v>
      </c>
      <c r="C253" s="717">
        <v>12.1</v>
      </c>
      <c r="D253" s="734">
        <v>1</v>
      </c>
      <c r="E253" s="735">
        <v>34699</v>
      </c>
      <c r="F253" s="736">
        <v>1114045</v>
      </c>
      <c r="G253" s="736">
        <v>27756</v>
      </c>
      <c r="H253" s="736">
        <v>742054</v>
      </c>
      <c r="I253" s="736">
        <v>267351</v>
      </c>
      <c r="J253" s="736">
        <v>76884</v>
      </c>
      <c r="K253" s="734">
        <v>220.28</v>
      </c>
      <c r="L253" s="736">
        <v>2454055.75</v>
      </c>
      <c r="M253" s="714" t="s">
        <v>176</v>
      </c>
      <c r="N253" s="714" t="s">
        <v>470</v>
      </c>
      <c r="O253" s="714">
        <v>2595</v>
      </c>
      <c r="P253" s="714" t="s">
        <v>470</v>
      </c>
      <c r="Q253" s="714" t="s">
        <v>472</v>
      </c>
      <c r="R253" s="714" t="s">
        <v>190</v>
      </c>
      <c r="S253" s="721">
        <v>11059.4</v>
      </c>
      <c r="T253" s="714" t="s">
        <v>185</v>
      </c>
      <c r="U253" s="716"/>
    </row>
    <row r="254" spans="1:21" ht="16.2" customHeight="1" x14ac:dyDescent="0.3">
      <c r="A254" s="717">
        <v>251</v>
      </c>
      <c r="B254" s="715" t="s">
        <v>473</v>
      </c>
      <c r="C254" s="717">
        <v>334.8</v>
      </c>
      <c r="D254" s="727"/>
      <c r="E254" s="728"/>
      <c r="F254" s="729"/>
      <c r="G254" s="729"/>
      <c r="H254" s="729"/>
      <c r="I254" s="729"/>
      <c r="J254" s="729"/>
      <c r="K254" s="727"/>
      <c r="L254" s="729"/>
      <c r="M254" s="714" t="s">
        <v>176</v>
      </c>
      <c r="N254" s="714" t="s">
        <v>474</v>
      </c>
      <c r="O254" s="714">
        <v>2612</v>
      </c>
      <c r="P254" s="714" t="s">
        <v>474</v>
      </c>
      <c r="Q254" s="714">
        <v>3726</v>
      </c>
      <c r="R254" s="714" t="s">
        <v>184</v>
      </c>
      <c r="S254" s="721">
        <v>130554</v>
      </c>
      <c r="T254" s="714" t="s">
        <v>194</v>
      </c>
      <c r="U254" s="716"/>
    </row>
    <row r="255" spans="1:21" ht="16.2" customHeight="1" x14ac:dyDescent="0.3">
      <c r="A255" s="717">
        <v>252</v>
      </c>
      <c r="B255" s="737" t="s">
        <v>475</v>
      </c>
      <c r="C255" s="738">
        <v>225</v>
      </c>
      <c r="D255" s="739"/>
      <c r="E255" s="739"/>
      <c r="F255" s="739"/>
      <c r="G255" s="739"/>
      <c r="H255" s="739"/>
      <c r="I255" s="739"/>
      <c r="J255" s="739"/>
      <c r="K255" s="739"/>
      <c r="L255" s="739"/>
      <c r="M255" s="737" t="s">
        <v>476</v>
      </c>
      <c r="N255" s="714" t="s">
        <v>470</v>
      </c>
      <c r="O255" s="714">
        <v>2595</v>
      </c>
      <c r="P255" s="714" t="s">
        <v>470</v>
      </c>
      <c r="Q255" s="714" t="s">
        <v>477</v>
      </c>
      <c r="R255" s="714" t="s">
        <v>190</v>
      </c>
      <c r="S255" s="721">
        <v>60000</v>
      </c>
      <c r="T255" s="714" t="s">
        <v>185</v>
      </c>
    </row>
    <row r="256" spans="1:21" ht="28.95" customHeight="1" x14ac:dyDescent="0.3">
      <c r="C256" s="708"/>
      <c r="S256" s="740">
        <f>SUM(S4:S255)</f>
        <v>33710297.740000002</v>
      </c>
    </row>
    <row r="257" spans="3:19" x14ac:dyDescent="0.3">
      <c r="C257" s="708"/>
      <c r="S257" s="741"/>
    </row>
    <row r="258" spans="3:19" x14ac:dyDescent="0.3">
      <c r="C258" s="708"/>
      <c r="S258" s="741"/>
    </row>
    <row r="259" spans="3:19" x14ac:dyDescent="0.3">
      <c r="C259" s="708"/>
      <c r="S259" s="741"/>
    </row>
    <row r="260" spans="3:19" x14ac:dyDescent="0.3">
      <c r="C260" s="708"/>
      <c r="S260" s="741"/>
    </row>
    <row r="261" spans="3:19" x14ac:dyDescent="0.3">
      <c r="S261" s="741"/>
    </row>
    <row r="262" spans="3:19" x14ac:dyDescent="0.3">
      <c r="S262" s="741"/>
    </row>
    <row r="263" spans="3:19" x14ac:dyDescent="0.3">
      <c r="S263" s="741"/>
    </row>
    <row r="264" spans="3:19" x14ac:dyDescent="0.3">
      <c r="S264" s="741"/>
    </row>
    <row r="265" spans="3:19" x14ac:dyDescent="0.3">
      <c r="S265" s="741"/>
    </row>
    <row r="266" spans="3:19" x14ac:dyDescent="0.3">
      <c r="S266" s="741"/>
    </row>
    <row r="267" spans="3:19" x14ac:dyDescent="0.3">
      <c r="S267" s="741"/>
    </row>
    <row r="268" spans="3:19" x14ac:dyDescent="0.3">
      <c r="S268" s="741"/>
    </row>
    <row r="269" spans="3:19" x14ac:dyDescent="0.3">
      <c r="S269" s="741"/>
    </row>
    <row r="270" spans="3:19" x14ac:dyDescent="0.3">
      <c r="S270" s="741"/>
    </row>
    <row r="271" spans="3:19" x14ac:dyDescent="0.3">
      <c r="S271" s="741"/>
    </row>
    <row r="272" spans="3:19" x14ac:dyDescent="0.3">
      <c r="S272" s="741"/>
    </row>
    <row r="273" spans="19:19" x14ac:dyDescent="0.3">
      <c r="S273" s="741"/>
    </row>
    <row r="274" spans="19:19" x14ac:dyDescent="0.3">
      <c r="S274" s="741"/>
    </row>
    <row r="275" spans="19:19" x14ac:dyDescent="0.3">
      <c r="S275" s="741"/>
    </row>
    <row r="276" spans="19:19" x14ac:dyDescent="0.3">
      <c r="S276" s="741"/>
    </row>
    <row r="277" spans="19:19" x14ac:dyDescent="0.3">
      <c r="S277" s="741"/>
    </row>
    <row r="278" spans="19:19" x14ac:dyDescent="0.3">
      <c r="S278" s="741"/>
    </row>
    <row r="279" spans="19:19" x14ac:dyDescent="0.3">
      <c r="S279" s="741"/>
    </row>
    <row r="280" spans="19:19" x14ac:dyDescent="0.3">
      <c r="S280" s="741"/>
    </row>
    <row r="281" spans="19:19" x14ac:dyDescent="0.3">
      <c r="S281" s="741"/>
    </row>
    <row r="282" spans="19:19" x14ac:dyDescent="0.3">
      <c r="S282" s="741"/>
    </row>
    <row r="283" spans="19:19" x14ac:dyDescent="0.3">
      <c r="S283" s="741"/>
    </row>
    <row r="284" spans="19:19" x14ac:dyDescent="0.3">
      <c r="S284" s="741"/>
    </row>
    <row r="285" spans="19:19" x14ac:dyDescent="0.3">
      <c r="S285" s="741"/>
    </row>
    <row r="286" spans="19:19" x14ac:dyDescent="0.3">
      <c r="S286" s="741"/>
    </row>
    <row r="287" spans="19:19" x14ac:dyDescent="0.3">
      <c r="S287" s="741"/>
    </row>
    <row r="288" spans="19:19" x14ac:dyDescent="0.3">
      <c r="S288" s="741"/>
    </row>
    <row r="289" spans="19:19" x14ac:dyDescent="0.3">
      <c r="S289" s="741"/>
    </row>
    <row r="290" spans="19:19" x14ac:dyDescent="0.3">
      <c r="S290" s="741"/>
    </row>
    <row r="291" spans="19:19" x14ac:dyDescent="0.3">
      <c r="S291" s="741"/>
    </row>
    <row r="292" spans="19:19" x14ac:dyDescent="0.3">
      <c r="S292" s="741"/>
    </row>
    <row r="293" spans="19:19" x14ac:dyDescent="0.3">
      <c r="S293" s="741"/>
    </row>
    <row r="294" spans="19:19" x14ac:dyDescent="0.3">
      <c r="S294" s="741"/>
    </row>
    <row r="295" spans="19:19" x14ac:dyDescent="0.3">
      <c r="S295" s="741"/>
    </row>
    <row r="296" spans="19:19" x14ac:dyDescent="0.3">
      <c r="S296" s="741"/>
    </row>
    <row r="297" spans="19:19" x14ac:dyDescent="0.3">
      <c r="S297" s="741"/>
    </row>
    <row r="298" spans="19:19" x14ac:dyDescent="0.3">
      <c r="S298" s="741"/>
    </row>
    <row r="299" spans="19:19" x14ac:dyDescent="0.3">
      <c r="S299" s="741"/>
    </row>
    <row r="300" spans="19:19" x14ac:dyDescent="0.3">
      <c r="S300" s="741"/>
    </row>
    <row r="301" spans="19:19" x14ac:dyDescent="0.3">
      <c r="S301" s="741"/>
    </row>
    <row r="302" spans="19:19" x14ac:dyDescent="0.3">
      <c r="S302" s="741"/>
    </row>
    <row r="303" spans="19:19" x14ac:dyDescent="0.3">
      <c r="S303" s="741"/>
    </row>
    <row r="304" spans="19:19" x14ac:dyDescent="0.3">
      <c r="S304" s="741"/>
    </row>
    <row r="305" spans="19:19" x14ac:dyDescent="0.3">
      <c r="S305" s="741"/>
    </row>
    <row r="306" spans="19:19" x14ac:dyDescent="0.3">
      <c r="S306" s="741"/>
    </row>
    <row r="307" spans="19:19" x14ac:dyDescent="0.3">
      <c r="S307" s="741"/>
    </row>
    <row r="308" spans="19:19" x14ac:dyDescent="0.3">
      <c r="S308" s="742"/>
    </row>
    <row r="309" spans="19:19" x14ac:dyDescent="0.3">
      <c r="S309" s="742"/>
    </row>
    <row r="310" spans="19:19" x14ac:dyDescent="0.3">
      <c r="S310" s="742"/>
    </row>
    <row r="311" spans="19:19" x14ac:dyDescent="0.3">
      <c r="S311" s="742"/>
    </row>
    <row r="312" spans="19:19" x14ac:dyDescent="0.3">
      <c r="S312" s="742"/>
    </row>
    <row r="313" spans="19:19" x14ac:dyDescent="0.3">
      <c r="S313" s="742"/>
    </row>
    <row r="314" spans="19:19" x14ac:dyDescent="0.3">
      <c r="S314" s="742"/>
    </row>
    <row r="315" spans="19:19" x14ac:dyDescent="0.3">
      <c r="S315" s="742"/>
    </row>
    <row r="316" spans="19:19" x14ac:dyDescent="0.3">
      <c r="S316" s="742"/>
    </row>
    <row r="317" spans="19:19" x14ac:dyDescent="0.3">
      <c r="S317" s="742"/>
    </row>
    <row r="318" spans="19:19" x14ac:dyDescent="0.3">
      <c r="S318" s="742"/>
    </row>
    <row r="319" spans="19:19" x14ac:dyDescent="0.3">
      <c r="S319" s="742"/>
    </row>
    <row r="320" spans="19:19" x14ac:dyDescent="0.3">
      <c r="S320" s="742"/>
    </row>
    <row r="321" spans="19:19" x14ac:dyDescent="0.3">
      <c r="S321" s="742"/>
    </row>
    <row r="322" spans="19:19" x14ac:dyDescent="0.3">
      <c r="S322" s="742"/>
    </row>
    <row r="323" spans="19:19" x14ac:dyDescent="0.3">
      <c r="S323" s="742"/>
    </row>
    <row r="324" spans="19:19" x14ac:dyDescent="0.3">
      <c r="S324" s="742"/>
    </row>
    <row r="325" spans="19:19" x14ac:dyDescent="0.3">
      <c r="S325" s="742"/>
    </row>
    <row r="326" spans="19:19" x14ac:dyDescent="0.3">
      <c r="S326" s="742"/>
    </row>
    <row r="327" spans="19:19" x14ac:dyDescent="0.3">
      <c r="S327" s="742"/>
    </row>
    <row r="328" spans="19:19" x14ac:dyDescent="0.3">
      <c r="S328" s="742"/>
    </row>
    <row r="329" spans="19:19" x14ac:dyDescent="0.3">
      <c r="S329" s="742"/>
    </row>
    <row r="330" spans="19:19" x14ac:dyDescent="0.3">
      <c r="S330" s="742"/>
    </row>
    <row r="331" spans="19:19" x14ac:dyDescent="0.3">
      <c r="S331" s="742"/>
    </row>
    <row r="332" spans="19:19" x14ac:dyDescent="0.3">
      <c r="S332" s="742"/>
    </row>
    <row r="333" spans="19:19" x14ac:dyDescent="0.3">
      <c r="S333" s="742"/>
    </row>
    <row r="334" spans="19:19" x14ac:dyDescent="0.3">
      <c r="S334" s="742"/>
    </row>
    <row r="335" spans="19:19" x14ac:dyDescent="0.3">
      <c r="S335" s="742"/>
    </row>
    <row r="336" spans="19:19" x14ac:dyDescent="0.3">
      <c r="S336" s="742"/>
    </row>
    <row r="337" spans="19:19" x14ac:dyDescent="0.3">
      <c r="S337" s="742"/>
    </row>
    <row r="338" spans="19:19" x14ac:dyDescent="0.3">
      <c r="S338" s="742"/>
    </row>
    <row r="339" spans="19:19" x14ac:dyDescent="0.3">
      <c r="S339" s="742"/>
    </row>
    <row r="340" spans="19:19" x14ac:dyDescent="0.3">
      <c r="S340" s="742"/>
    </row>
    <row r="341" spans="19:19" x14ac:dyDescent="0.3">
      <c r="S341" s="742"/>
    </row>
    <row r="342" spans="19:19" x14ac:dyDescent="0.3">
      <c r="S342" s="742"/>
    </row>
    <row r="343" spans="19:19" x14ac:dyDescent="0.3">
      <c r="S343" s="742"/>
    </row>
    <row r="344" spans="19:19" x14ac:dyDescent="0.3">
      <c r="S344" s="742"/>
    </row>
    <row r="345" spans="19:19" x14ac:dyDescent="0.3">
      <c r="S345" s="742"/>
    </row>
    <row r="346" spans="19:19" x14ac:dyDescent="0.3">
      <c r="S346" s="742"/>
    </row>
    <row r="347" spans="19:19" x14ac:dyDescent="0.3">
      <c r="S347" s="742"/>
    </row>
    <row r="348" spans="19:19" x14ac:dyDescent="0.3">
      <c r="S348" s="742"/>
    </row>
    <row r="349" spans="19:19" x14ac:dyDescent="0.3">
      <c r="S349" s="742"/>
    </row>
    <row r="350" spans="19:19" x14ac:dyDescent="0.3">
      <c r="S350" s="742"/>
    </row>
    <row r="351" spans="19:19" x14ac:dyDescent="0.3">
      <c r="S351" s="742"/>
    </row>
    <row r="352" spans="19:19" x14ac:dyDescent="0.3">
      <c r="S352" s="742"/>
    </row>
    <row r="353" spans="19:19" x14ac:dyDescent="0.3">
      <c r="S353" s="742"/>
    </row>
    <row r="354" spans="19:19" x14ac:dyDescent="0.3">
      <c r="S354" s="742"/>
    </row>
    <row r="355" spans="19:19" x14ac:dyDescent="0.3">
      <c r="S355" s="742"/>
    </row>
    <row r="356" spans="19:19" x14ac:dyDescent="0.3">
      <c r="S356" s="742"/>
    </row>
    <row r="357" spans="19:19" x14ac:dyDescent="0.3">
      <c r="S357" s="742"/>
    </row>
    <row r="358" spans="19:19" x14ac:dyDescent="0.3">
      <c r="S358" s="742"/>
    </row>
    <row r="359" spans="19:19" x14ac:dyDescent="0.3">
      <c r="S359" s="742"/>
    </row>
    <row r="360" spans="19:19" x14ac:dyDescent="0.3">
      <c r="S360" s="742"/>
    </row>
    <row r="361" spans="19:19" x14ac:dyDescent="0.3">
      <c r="S361" s="742"/>
    </row>
    <row r="362" spans="19:19" x14ac:dyDescent="0.3">
      <c r="S362" s="742"/>
    </row>
    <row r="363" spans="19:19" x14ac:dyDescent="0.3">
      <c r="S363" s="742"/>
    </row>
    <row r="364" spans="19:19" x14ac:dyDescent="0.3">
      <c r="S364" s="742"/>
    </row>
    <row r="365" spans="19:19" x14ac:dyDescent="0.3">
      <c r="S365" s="742"/>
    </row>
    <row r="366" spans="19:19" x14ac:dyDescent="0.3">
      <c r="S366" s="742"/>
    </row>
    <row r="367" spans="19:19" x14ac:dyDescent="0.3">
      <c r="S367" s="742"/>
    </row>
    <row r="368" spans="19:19" x14ac:dyDescent="0.3">
      <c r="S368" s="742"/>
    </row>
    <row r="369" spans="19:19" x14ac:dyDescent="0.3">
      <c r="S369" s="742"/>
    </row>
    <row r="370" spans="19:19" x14ac:dyDescent="0.3">
      <c r="S370" s="742"/>
    </row>
    <row r="371" spans="19:19" x14ac:dyDescent="0.3">
      <c r="S371" s="742"/>
    </row>
    <row r="372" spans="19:19" x14ac:dyDescent="0.3">
      <c r="S372" s="742"/>
    </row>
    <row r="373" spans="19:19" x14ac:dyDescent="0.3">
      <c r="S373" s="742"/>
    </row>
    <row r="374" spans="19:19" x14ac:dyDescent="0.3">
      <c r="S374" s="742"/>
    </row>
    <row r="375" spans="19:19" x14ac:dyDescent="0.3">
      <c r="S375" s="742"/>
    </row>
    <row r="376" spans="19:19" x14ac:dyDescent="0.3">
      <c r="S376" s="742"/>
    </row>
    <row r="377" spans="19:19" x14ac:dyDescent="0.3">
      <c r="S377" s="742"/>
    </row>
    <row r="378" spans="19:19" x14ac:dyDescent="0.3">
      <c r="S378" s="742"/>
    </row>
    <row r="379" spans="19:19" x14ac:dyDescent="0.3">
      <c r="S379" s="742"/>
    </row>
    <row r="380" spans="19:19" x14ac:dyDescent="0.3">
      <c r="S380" s="742"/>
    </row>
    <row r="381" spans="19:19" x14ac:dyDescent="0.3">
      <c r="S381" s="742"/>
    </row>
    <row r="382" spans="19:19" x14ac:dyDescent="0.3">
      <c r="S382" s="742"/>
    </row>
    <row r="383" spans="19:19" x14ac:dyDescent="0.3">
      <c r="S383" s="742"/>
    </row>
    <row r="384" spans="19:19" x14ac:dyDescent="0.3">
      <c r="S384" s="742"/>
    </row>
    <row r="385" spans="19:19" x14ac:dyDescent="0.3">
      <c r="S385" s="742"/>
    </row>
    <row r="386" spans="19:19" x14ac:dyDescent="0.3">
      <c r="S386" s="742"/>
    </row>
    <row r="387" spans="19:19" x14ac:dyDescent="0.3">
      <c r="S387" s="742"/>
    </row>
    <row r="388" spans="19:19" x14ac:dyDescent="0.3">
      <c r="S388" s="742"/>
    </row>
    <row r="389" spans="19:19" x14ac:dyDescent="0.3">
      <c r="S389" s="742"/>
    </row>
    <row r="390" spans="19:19" x14ac:dyDescent="0.3">
      <c r="S390" s="742"/>
    </row>
    <row r="391" spans="19:19" x14ac:dyDescent="0.3">
      <c r="S391" s="742"/>
    </row>
    <row r="392" spans="19:19" x14ac:dyDescent="0.3">
      <c r="S392" s="742"/>
    </row>
    <row r="393" spans="19:19" x14ac:dyDescent="0.3">
      <c r="S393" s="742"/>
    </row>
    <row r="394" spans="19:19" x14ac:dyDescent="0.3">
      <c r="S394" s="742"/>
    </row>
    <row r="395" spans="19:19" x14ac:dyDescent="0.3">
      <c r="S395" s="742"/>
    </row>
    <row r="396" spans="19:19" x14ac:dyDescent="0.3">
      <c r="S396" s="742"/>
    </row>
    <row r="397" spans="19:19" x14ac:dyDescent="0.3">
      <c r="S397" s="742"/>
    </row>
    <row r="398" spans="19:19" x14ac:dyDescent="0.3">
      <c r="S398" s="742"/>
    </row>
    <row r="399" spans="19:19" x14ac:dyDescent="0.3">
      <c r="S399" s="742"/>
    </row>
    <row r="400" spans="19:19" x14ac:dyDescent="0.3">
      <c r="S400" s="742"/>
    </row>
    <row r="401" spans="19:19" x14ac:dyDescent="0.3">
      <c r="S401" s="742"/>
    </row>
    <row r="402" spans="19:19" x14ac:dyDescent="0.3">
      <c r="S402" s="742"/>
    </row>
    <row r="403" spans="19:19" x14ac:dyDescent="0.3">
      <c r="S403" s="742"/>
    </row>
    <row r="404" spans="19:19" x14ac:dyDescent="0.3">
      <c r="S404" s="742"/>
    </row>
    <row r="405" spans="19:19" x14ac:dyDescent="0.3">
      <c r="S405" s="742"/>
    </row>
    <row r="406" spans="19:19" x14ac:dyDescent="0.3">
      <c r="S406" s="742"/>
    </row>
    <row r="407" spans="19:19" x14ac:dyDescent="0.3">
      <c r="S407" s="742"/>
    </row>
    <row r="408" spans="19:19" x14ac:dyDescent="0.3">
      <c r="S408" s="742"/>
    </row>
    <row r="409" spans="19:19" x14ac:dyDescent="0.3">
      <c r="S409" s="742"/>
    </row>
    <row r="410" spans="19:19" x14ac:dyDescent="0.3">
      <c r="S410" s="742"/>
    </row>
    <row r="411" spans="19:19" x14ac:dyDescent="0.3">
      <c r="S411" s="742"/>
    </row>
    <row r="412" spans="19:19" x14ac:dyDescent="0.3">
      <c r="S412" s="742"/>
    </row>
    <row r="413" spans="19:19" x14ac:dyDescent="0.3">
      <c r="S413" s="742"/>
    </row>
    <row r="414" spans="19:19" x14ac:dyDescent="0.3">
      <c r="S414" s="742"/>
    </row>
    <row r="415" spans="19:19" x14ac:dyDescent="0.3">
      <c r="S415" s="742"/>
    </row>
    <row r="416" spans="19:19" x14ac:dyDescent="0.3">
      <c r="S416" s="742"/>
    </row>
    <row r="417" spans="19:19" x14ac:dyDescent="0.3">
      <c r="S417" s="742"/>
    </row>
    <row r="418" spans="19:19" x14ac:dyDescent="0.3">
      <c r="S418" s="742"/>
    </row>
    <row r="419" spans="19:19" x14ac:dyDescent="0.3">
      <c r="S419" s="742"/>
    </row>
    <row r="420" spans="19:19" x14ac:dyDescent="0.3">
      <c r="S420" s="742"/>
    </row>
    <row r="421" spans="19:19" x14ac:dyDescent="0.3">
      <c r="S421" s="742"/>
    </row>
    <row r="422" spans="19:19" x14ac:dyDescent="0.3">
      <c r="S422" s="742"/>
    </row>
    <row r="423" spans="19:19" x14ac:dyDescent="0.3">
      <c r="S423" s="742"/>
    </row>
    <row r="424" spans="19:19" x14ac:dyDescent="0.3">
      <c r="S424" s="742"/>
    </row>
    <row r="425" spans="19:19" x14ac:dyDescent="0.3">
      <c r="S425" s="742"/>
    </row>
    <row r="426" spans="19:19" x14ac:dyDescent="0.3">
      <c r="S426" s="742"/>
    </row>
    <row r="427" spans="19:19" x14ac:dyDescent="0.3">
      <c r="S427" s="742"/>
    </row>
    <row r="428" spans="19:19" x14ac:dyDescent="0.3">
      <c r="S428" s="742"/>
    </row>
    <row r="429" spans="19:19" x14ac:dyDescent="0.3">
      <c r="S429" s="742"/>
    </row>
  </sheetData>
  <pageMargins left="0.25" right="0.25" top="0.75" bottom="0.75" header="0.3" footer="0.3"/>
  <pageSetup paperSize="9" scale="6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L62"/>
  <sheetViews>
    <sheetView zoomScale="50" zoomScaleNormal="50" workbookViewId="0">
      <selection activeCell="B22" sqref="B22"/>
    </sheetView>
  </sheetViews>
  <sheetFormatPr defaultColWidth="13.5546875" defaultRowHeight="14.4" x14ac:dyDescent="0.3"/>
  <cols>
    <col min="1" max="1" width="13.5546875" style="175"/>
    <col min="2" max="3" width="24.88671875" style="175" customWidth="1"/>
    <col min="4" max="5" width="15.6640625" style="175" customWidth="1"/>
    <col min="6" max="6" width="18" style="175" customWidth="1"/>
    <col min="7" max="16384" width="13.5546875" style="175"/>
  </cols>
  <sheetData>
    <row r="1" spans="1:8" x14ac:dyDescent="0.3">
      <c r="A1" s="6" t="s">
        <v>500</v>
      </c>
      <c r="B1" s="6" t="s">
        <v>501</v>
      </c>
      <c r="C1" s="6" t="s">
        <v>502</v>
      </c>
      <c r="D1" s="6" t="s">
        <v>503</v>
      </c>
      <c r="E1" s="6" t="s">
        <v>834</v>
      </c>
      <c r="F1" s="6" t="s">
        <v>504</v>
      </c>
      <c r="G1" s="6" t="s">
        <v>505</v>
      </c>
    </row>
    <row r="2" spans="1:8" ht="19.8" x14ac:dyDescent="0.4">
      <c r="A2" s="134" t="s">
        <v>506</v>
      </c>
      <c r="B2" s="685"/>
      <c r="C2" s="685"/>
      <c r="D2" s="685"/>
      <c r="E2" s="685"/>
      <c r="F2" s="685"/>
      <c r="G2" s="685"/>
    </row>
    <row r="3" spans="1:8" x14ac:dyDescent="0.3">
      <c r="A3" t="s">
        <v>507</v>
      </c>
      <c r="B3" t="s">
        <v>508</v>
      </c>
      <c r="C3" t="s">
        <v>509</v>
      </c>
      <c r="D3" t="s">
        <v>510</v>
      </c>
      <c r="E3" s="686">
        <v>40653</v>
      </c>
      <c r="F3" s="10">
        <v>2855.7</v>
      </c>
    </row>
    <row r="4" spans="1:8" x14ac:dyDescent="0.3">
      <c r="A4" t="s">
        <v>511</v>
      </c>
      <c r="B4" t="s">
        <v>512</v>
      </c>
      <c r="C4" t="s">
        <v>513</v>
      </c>
      <c r="D4" t="s">
        <v>514</v>
      </c>
      <c r="E4" s="686">
        <v>40969</v>
      </c>
      <c r="F4" s="10">
        <v>14788.400000000001</v>
      </c>
    </row>
    <row r="5" spans="1:8" x14ac:dyDescent="0.3">
      <c r="A5" t="s">
        <v>515</v>
      </c>
      <c r="B5" t="s">
        <v>941</v>
      </c>
      <c r="C5" t="s">
        <v>516</v>
      </c>
      <c r="D5" t="s">
        <v>517</v>
      </c>
      <c r="E5" s="686">
        <v>41244</v>
      </c>
      <c r="F5" s="10">
        <v>7857.84</v>
      </c>
    </row>
    <row r="6" spans="1:8" x14ac:dyDescent="0.3">
      <c r="A6" t="s">
        <v>518</v>
      </c>
      <c r="B6" t="s">
        <v>942</v>
      </c>
      <c r="C6" t="s">
        <v>516</v>
      </c>
      <c r="D6" t="s">
        <v>519</v>
      </c>
      <c r="E6" s="686">
        <v>41244</v>
      </c>
      <c r="F6" s="10">
        <v>7857.84</v>
      </c>
    </row>
    <row r="7" spans="1:8" x14ac:dyDescent="0.3">
      <c r="A7" t="s">
        <v>520</v>
      </c>
      <c r="B7" t="s">
        <v>943</v>
      </c>
      <c r="C7" t="s">
        <v>516</v>
      </c>
      <c r="D7" t="s">
        <v>521</v>
      </c>
      <c r="E7" s="686">
        <v>41244</v>
      </c>
      <c r="F7" s="10">
        <v>7857.84</v>
      </c>
    </row>
    <row r="8" spans="1:8" x14ac:dyDescent="0.3">
      <c r="A8" s="687" t="s">
        <v>522</v>
      </c>
      <c r="B8" s="687" t="s">
        <v>523</v>
      </c>
      <c r="C8" s="687" t="s">
        <v>513</v>
      </c>
      <c r="D8" t="s">
        <v>524</v>
      </c>
      <c r="E8" s="686">
        <v>40969</v>
      </c>
      <c r="F8" s="10">
        <v>5004</v>
      </c>
    </row>
    <row r="9" spans="1:8" x14ac:dyDescent="0.3">
      <c r="A9" s="688" t="s">
        <v>525</v>
      </c>
      <c r="B9" t="s">
        <v>526</v>
      </c>
      <c r="C9" t="s">
        <v>527</v>
      </c>
      <c r="D9" t="s">
        <v>528</v>
      </c>
      <c r="E9" s="686">
        <v>43069</v>
      </c>
      <c r="F9" s="10">
        <v>7991</v>
      </c>
      <c r="H9" s="9"/>
    </row>
    <row r="10" spans="1:8" x14ac:dyDescent="0.3">
      <c r="A10" s="688" t="s">
        <v>529</v>
      </c>
      <c r="B10" t="s">
        <v>530</v>
      </c>
      <c r="C10" t="s">
        <v>527</v>
      </c>
      <c r="D10" t="s">
        <v>531</v>
      </c>
      <c r="E10" s="686">
        <v>43069</v>
      </c>
      <c r="F10" s="10">
        <v>7991</v>
      </c>
      <c r="H10" s="9"/>
    </row>
    <row r="11" spans="1:8" x14ac:dyDescent="0.3">
      <c r="A11" s="688" t="s">
        <v>532</v>
      </c>
      <c r="B11" t="s">
        <v>533</v>
      </c>
      <c r="C11" t="s">
        <v>527</v>
      </c>
      <c r="D11" t="s">
        <v>534</v>
      </c>
      <c r="E11" s="686">
        <v>43069</v>
      </c>
      <c r="F11" s="10">
        <v>7991</v>
      </c>
      <c r="H11" s="9"/>
    </row>
    <row r="12" spans="1:8" ht="19.8" x14ac:dyDescent="0.4">
      <c r="A12" s="134" t="s">
        <v>535</v>
      </c>
      <c r="B12" s="685"/>
      <c r="C12" s="685"/>
      <c r="D12" s="685"/>
      <c r="E12" s="685"/>
      <c r="F12" s="689"/>
      <c r="G12" s="689"/>
    </row>
    <row r="13" spans="1:8" x14ac:dyDescent="0.3">
      <c r="A13" s="688" t="s">
        <v>536</v>
      </c>
      <c r="B13" t="s">
        <v>944</v>
      </c>
      <c r="C13" t="s">
        <v>537</v>
      </c>
      <c r="D13" t="s">
        <v>538</v>
      </c>
      <c r="E13" s="686">
        <v>41457</v>
      </c>
      <c r="F13" s="10">
        <v>21606.080000000002</v>
      </c>
      <c r="G13" s="688"/>
    </row>
    <row r="14" spans="1:8" x14ac:dyDescent="0.3">
      <c r="A14" s="688" t="s">
        <v>539</v>
      </c>
      <c r="B14" t="s">
        <v>945</v>
      </c>
      <c r="C14" t="s">
        <v>537</v>
      </c>
      <c r="D14" t="s">
        <v>540</v>
      </c>
      <c r="E14" s="686">
        <v>41457</v>
      </c>
      <c r="F14" s="10"/>
      <c r="G14" s="688"/>
    </row>
    <row r="15" spans="1:8" x14ac:dyDescent="0.3">
      <c r="A15" s="688" t="s">
        <v>539</v>
      </c>
      <c r="B15" t="s">
        <v>541</v>
      </c>
      <c r="C15" t="s">
        <v>537</v>
      </c>
      <c r="D15" t="s">
        <v>542</v>
      </c>
      <c r="E15" s="686">
        <v>41457</v>
      </c>
      <c r="F15" s="10"/>
      <c r="G15" s="688"/>
    </row>
    <row r="16" spans="1:8" x14ac:dyDescent="0.3">
      <c r="A16" s="688" t="s">
        <v>539</v>
      </c>
      <c r="B16" t="s">
        <v>543</v>
      </c>
      <c r="C16" t="s">
        <v>537</v>
      </c>
      <c r="D16" t="s">
        <v>544</v>
      </c>
      <c r="E16" s="686">
        <v>41457</v>
      </c>
      <c r="F16" s="10"/>
      <c r="G16" s="688"/>
    </row>
    <row r="17" spans="1:7" x14ac:dyDescent="0.3">
      <c r="A17" s="688" t="s">
        <v>539</v>
      </c>
      <c r="B17" t="s">
        <v>545</v>
      </c>
      <c r="C17" t="s">
        <v>537</v>
      </c>
      <c r="D17" t="s">
        <v>546</v>
      </c>
      <c r="E17" s="686">
        <v>41457</v>
      </c>
      <c r="F17" s="10"/>
      <c r="G17" s="688"/>
    </row>
    <row r="18" spans="1:7" x14ac:dyDescent="0.3">
      <c r="A18" s="688" t="s">
        <v>539</v>
      </c>
      <c r="B18" t="s">
        <v>547</v>
      </c>
      <c r="C18" t="s">
        <v>537</v>
      </c>
      <c r="D18" t="s">
        <v>548</v>
      </c>
      <c r="E18" s="686">
        <v>41457</v>
      </c>
      <c r="F18" s="10"/>
      <c r="G18" s="688"/>
    </row>
    <row r="19" spans="1:7" x14ac:dyDescent="0.3">
      <c r="A19" s="688" t="s">
        <v>539</v>
      </c>
      <c r="B19" t="s">
        <v>946</v>
      </c>
      <c r="C19" t="s">
        <v>537</v>
      </c>
      <c r="D19" t="s">
        <v>550</v>
      </c>
      <c r="E19" s="686">
        <v>41457</v>
      </c>
      <c r="F19" s="10"/>
      <c r="G19" s="688"/>
    </row>
    <row r="20" spans="1:7" x14ac:dyDescent="0.3">
      <c r="A20" s="688" t="s">
        <v>539</v>
      </c>
      <c r="B20" t="s">
        <v>551</v>
      </c>
      <c r="C20" t="s">
        <v>537</v>
      </c>
      <c r="D20" t="s">
        <v>552</v>
      </c>
      <c r="E20" s="686">
        <v>41457</v>
      </c>
      <c r="F20" s="10"/>
      <c r="G20" s="688"/>
    </row>
    <row r="21" spans="1:7" x14ac:dyDescent="0.3">
      <c r="A21" s="688" t="s">
        <v>539</v>
      </c>
      <c r="B21" t="s">
        <v>947</v>
      </c>
      <c r="C21" t="s">
        <v>537</v>
      </c>
      <c r="D21" t="s">
        <v>553</v>
      </c>
      <c r="E21" s="686">
        <v>41457</v>
      </c>
      <c r="F21" s="10"/>
      <c r="G21" s="688"/>
    </row>
    <row r="22" spans="1:7" x14ac:dyDescent="0.3">
      <c r="A22" s="688" t="s">
        <v>554</v>
      </c>
      <c r="B22" t="s">
        <v>948</v>
      </c>
      <c r="C22" t="s">
        <v>537</v>
      </c>
      <c r="D22" t="s">
        <v>555</v>
      </c>
      <c r="E22" s="686">
        <v>41942</v>
      </c>
      <c r="F22" s="10">
        <v>2530.31</v>
      </c>
      <c r="G22" s="688"/>
    </row>
    <row r="23" spans="1:7" x14ac:dyDescent="0.3">
      <c r="A23" s="688" t="s">
        <v>556</v>
      </c>
      <c r="B23" t="s">
        <v>949</v>
      </c>
      <c r="C23" t="s">
        <v>537</v>
      </c>
      <c r="D23" t="s">
        <v>557</v>
      </c>
      <c r="E23" s="686">
        <v>41942</v>
      </c>
      <c r="F23" s="10">
        <v>2530.3000000000002</v>
      </c>
      <c r="G23" s="688"/>
    </row>
    <row r="24" spans="1:7" x14ac:dyDescent="0.3">
      <c r="A24" s="688" t="s">
        <v>558</v>
      </c>
      <c r="B24" t="s">
        <v>559</v>
      </c>
      <c r="C24" t="s">
        <v>560</v>
      </c>
      <c r="D24" t="s">
        <v>561</v>
      </c>
      <c r="E24" s="686">
        <v>41942</v>
      </c>
      <c r="F24" s="10">
        <v>4322.83</v>
      </c>
      <c r="G24" s="10">
        <v>1720</v>
      </c>
    </row>
    <row r="25" spans="1:7" x14ac:dyDescent="0.3">
      <c r="A25" s="688" t="s">
        <v>562</v>
      </c>
      <c r="B25" t="s">
        <v>563</v>
      </c>
      <c r="C25" t="s">
        <v>560</v>
      </c>
      <c r="D25" t="s">
        <v>564</v>
      </c>
      <c r="E25" s="686">
        <v>41942</v>
      </c>
      <c r="F25" s="10">
        <v>4322.83</v>
      </c>
      <c r="G25" s="10">
        <v>1720</v>
      </c>
    </row>
    <row r="26" spans="1:7" x14ac:dyDescent="0.3">
      <c r="A26" s="688" t="s">
        <v>565</v>
      </c>
      <c r="B26" t="s">
        <v>566</v>
      </c>
      <c r="C26" t="s">
        <v>567</v>
      </c>
      <c r="D26" t="s">
        <v>568</v>
      </c>
      <c r="E26" s="686">
        <v>42186</v>
      </c>
      <c r="F26" s="10">
        <v>3441.24</v>
      </c>
      <c r="G26" s="688"/>
    </row>
    <row r="27" spans="1:7" x14ac:dyDescent="0.3">
      <c r="A27" s="688" t="s">
        <v>569</v>
      </c>
      <c r="B27" t="s">
        <v>570</v>
      </c>
      <c r="C27" t="s">
        <v>567</v>
      </c>
      <c r="D27" t="s">
        <v>571</v>
      </c>
      <c r="E27" s="686">
        <v>42516</v>
      </c>
      <c r="F27" s="10">
        <v>5642.24</v>
      </c>
      <c r="G27" s="688"/>
    </row>
    <row r="28" spans="1:7" x14ac:dyDescent="0.3">
      <c r="A28" s="688" t="s">
        <v>572</v>
      </c>
      <c r="B28" t="s">
        <v>549</v>
      </c>
      <c r="C28" t="s">
        <v>567</v>
      </c>
      <c r="D28" t="s">
        <v>573</v>
      </c>
      <c r="E28" s="686">
        <v>42694</v>
      </c>
      <c r="F28" s="10">
        <v>4454.22</v>
      </c>
      <c r="G28"/>
    </row>
    <row r="29" spans="1:7" x14ac:dyDescent="0.3">
      <c r="A29" s="688" t="s">
        <v>574</v>
      </c>
      <c r="B29" t="s">
        <v>950</v>
      </c>
      <c r="C29" t="s">
        <v>560</v>
      </c>
      <c r="D29" t="s">
        <v>576</v>
      </c>
      <c r="E29" s="686">
        <v>43069</v>
      </c>
      <c r="F29" s="10">
        <v>5990.2</v>
      </c>
      <c r="G29"/>
    </row>
    <row r="30" spans="1:7" x14ac:dyDescent="0.3">
      <c r="A30" s="688" t="s">
        <v>577</v>
      </c>
      <c r="B30" t="s">
        <v>951</v>
      </c>
      <c r="C30" t="s">
        <v>578</v>
      </c>
      <c r="D30" t="s">
        <v>579</v>
      </c>
      <c r="E30" s="686">
        <v>43032</v>
      </c>
      <c r="F30" s="10">
        <v>10152</v>
      </c>
      <c r="G30"/>
    </row>
    <row r="31" spans="1:7" x14ac:dyDescent="0.3">
      <c r="A31" s="688" t="s">
        <v>580</v>
      </c>
      <c r="B31" t="s">
        <v>581</v>
      </c>
      <c r="C31" t="s">
        <v>560</v>
      </c>
      <c r="D31" t="s">
        <v>582</v>
      </c>
      <c r="E31" s="686">
        <v>42991</v>
      </c>
      <c r="F31" s="10">
        <v>6796.62</v>
      </c>
      <c r="G31" s="179"/>
    </row>
    <row r="32" spans="1:7" x14ac:dyDescent="0.3">
      <c r="A32" s="688" t="s">
        <v>583</v>
      </c>
      <c r="B32" t="s">
        <v>952</v>
      </c>
      <c r="C32" t="s">
        <v>537</v>
      </c>
      <c r="D32" t="s">
        <v>584</v>
      </c>
      <c r="E32" s="686">
        <v>42991</v>
      </c>
      <c r="F32" s="10">
        <v>2363.14</v>
      </c>
      <c r="G32" s="179"/>
    </row>
    <row r="33" spans="1:12" x14ac:dyDescent="0.3">
      <c r="A33" s="688" t="s">
        <v>953</v>
      </c>
      <c r="B33" t="s">
        <v>954</v>
      </c>
      <c r="C33" t="s">
        <v>578</v>
      </c>
      <c r="D33" s="687" t="s">
        <v>955</v>
      </c>
      <c r="E33" s="686">
        <v>43793</v>
      </c>
      <c r="F33" s="10">
        <v>9934.4599999999991</v>
      </c>
      <c r="H33" s="690"/>
      <c r="I33" s="691"/>
      <c r="J33" s="691"/>
      <c r="K33" s="692"/>
      <c r="L33" s="692"/>
    </row>
    <row r="34" spans="1:12" x14ac:dyDescent="0.3">
      <c r="A34" s="688" t="s">
        <v>956</v>
      </c>
      <c r="B34" s="693" t="s">
        <v>957</v>
      </c>
      <c r="C34" s="694" t="s">
        <v>958</v>
      </c>
      <c r="D34" s="694" t="s">
        <v>959</v>
      </c>
      <c r="E34" s="695">
        <v>43411</v>
      </c>
      <c r="F34" s="10">
        <v>8515.6</v>
      </c>
      <c r="G34" s="696"/>
      <c r="H34" s="695"/>
      <c r="I34" s="695"/>
      <c r="J34" s="692"/>
      <c r="K34" s="692"/>
      <c r="L34"/>
    </row>
    <row r="35" spans="1:12" x14ac:dyDescent="0.3">
      <c r="A35" s="688" t="s">
        <v>960</v>
      </c>
      <c r="B35" s="693" t="s">
        <v>575</v>
      </c>
      <c r="C35" s="692" t="s">
        <v>958</v>
      </c>
      <c r="D35" s="692" t="s">
        <v>961</v>
      </c>
      <c r="E35" s="695">
        <v>43411</v>
      </c>
      <c r="F35" s="10">
        <v>8515.6</v>
      </c>
      <c r="H35" s="695"/>
      <c r="I35" s="695"/>
      <c r="J35" s="692"/>
      <c r="K35" s="692"/>
      <c r="L35"/>
    </row>
    <row r="36" spans="1:12" x14ac:dyDescent="0.3">
      <c r="A36" s="688"/>
      <c r="B36" s="693" t="s">
        <v>962</v>
      </c>
      <c r="C36" s="692" t="s">
        <v>958</v>
      </c>
      <c r="D36" s="692" t="s">
        <v>963</v>
      </c>
      <c r="E36" s="695">
        <v>44421</v>
      </c>
      <c r="F36" s="697">
        <v>9336.0499999999993</v>
      </c>
      <c r="G36" s="696"/>
      <c r="H36" s="695"/>
      <c r="I36" s="695"/>
      <c r="J36" s="692"/>
      <c r="K36" s="692"/>
      <c r="L36"/>
    </row>
    <row r="37" spans="1:12" x14ac:dyDescent="0.3">
      <c r="A37" s="688"/>
      <c r="B37" s="693" t="s">
        <v>964</v>
      </c>
      <c r="C37" s="692" t="s">
        <v>958</v>
      </c>
      <c r="D37" s="692" t="s">
        <v>965</v>
      </c>
      <c r="E37" s="695">
        <v>44421</v>
      </c>
      <c r="F37" s="697">
        <v>9336.0499999999993</v>
      </c>
      <c r="H37" s="695"/>
      <c r="I37" s="695"/>
      <c r="J37" s="692"/>
      <c r="K37" s="3"/>
      <c r="L37"/>
    </row>
    <row r="38" spans="1:12" ht="19.8" x14ac:dyDescent="0.4">
      <c r="A38" s="134" t="s">
        <v>585</v>
      </c>
      <c r="B38" s="685"/>
      <c r="C38" s="685"/>
      <c r="D38" s="685"/>
      <c r="E38" s="685"/>
      <c r="F38" s="689"/>
      <c r="G38" s="685"/>
    </row>
    <row r="39" spans="1:12" x14ac:dyDescent="0.3">
      <c r="A39" t="s">
        <v>586</v>
      </c>
      <c r="B39" t="s">
        <v>587</v>
      </c>
      <c r="C39" t="s">
        <v>588</v>
      </c>
      <c r="D39"/>
      <c r="E39" s="686">
        <v>41244</v>
      </c>
      <c r="F39" s="10">
        <v>9325.2999999999993</v>
      </c>
      <c r="G39"/>
    </row>
    <row r="40" spans="1:12" x14ac:dyDescent="0.3">
      <c r="A40" s="687" t="s">
        <v>539</v>
      </c>
      <c r="B40" t="s">
        <v>589</v>
      </c>
      <c r="C40" t="s">
        <v>590</v>
      </c>
      <c r="D40"/>
      <c r="E40" s="686">
        <v>41244</v>
      </c>
      <c r="F40" s="10">
        <v>19166.400000000001</v>
      </c>
      <c r="G40"/>
    </row>
    <row r="41" spans="1:12" x14ac:dyDescent="0.3">
      <c r="A41" t="s">
        <v>591</v>
      </c>
      <c r="B41" t="s">
        <v>592</v>
      </c>
      <c r="C41" t="s">
        <v>588</v>
      </c>
      <c r="D41" t="s">
        <v>593</v>
      </c>
      <c r="E41" s="686">
        <v>41609</v>
      </c>
      <c r="F41" s="10">
        <v>9488.1</v>
      </c>
      <c r="G41"/>
    </row>
    <row r="42" spans="1:12" x14ac:dyDescent="0.3">
      <c r="A42" s="687" t="s">
        <v>594</v>
      </c>
      <c r="B42" t="s">
        <v>595</v>
      </c>
      <c r="C42" t="s">
        <v>596</v>
      </c>
      <c r="D42" t="s">
        <v>597</v>
      </c>
      <c r="E42" s="686">
        <v>41543</v>
      </c>
      <c r="F42" s="10">
        <v>707.6</v>
      </c>
      <c r="G42"/>
    </row>
    <row r="43" spans="1:12" x14ac:dyDescent="0.3">
      <c r="A43" t="s">
        <v>598</v>
      </c>
      <c r="B43" t="s">
        <v>599</v>
      </c>
      <c r="C43" t="s">
        <v>600</v>
      </c>
      <c r="D43" t="s">
        <v>601</v>
      </c>
      <c r="E43" s="686">
        <v>41941</v>
      </c>
      <c r="F43" s="10">
        <v>3240.81</v>
      </c>
      <c r="G43"/>
    </row>
    <row r="44" spans="1:12" x14ac:dyDescent="0.3">
      <c r="A44" s="698" t="s">
        <v>602</v>
      </c>
      <c r="B44" t="s">
        <v>603</v>
      </c>
      <c r="C44" t="s">
        <v>604</v>
      </c>
      <c r="D44" t="s">
        <v>605</v>
      </c>
      <c r="E44" s="686">
        <v>42206</v>
      </c>
      <c r="F44" s="10">
        <v>6472.1</v>
      </c>
      <c r="G44"/>
    </row>
    <row r="45" spans="1:12" x14ac:dyDescent="0.3">
      <c r="A45" s="687" t="s">
        <v>606</v>
      </c>
      <c r="B45" t="s">
        <v>607</v>
      </c>
      <c r="C45" t="s">
        <v>608</v>
      </c>
      <c r="D45" t="s">
        <v>609</v>
      </c>
      <c r="E45" s="686">
        <v>42262</v>
      </c>
      <c r="F45" s="10">
        <v>805.2</v>
      </c>
      <c r="G45"/>
    </row>
    <row r="46" spans="1:12" x14ac:dyDescent="0.3">
      <c r="A46" s="687" t="s">
        <v>610</v>
      </c>
      <c r="B46" t="s">
        <v>611</v>
      </c>
      <c r="C46" t="s">
        <v>612</v>
      </c>
      <c r="D46" t="s">
        <v>613</v>
      </c>
      <c r="E46" s="686">
        <v>42262</v>
      </c>
      <c r="F46" s="10">
        <v>2571.7600000000002</v>
      </c>
      <c r="G46"/>
    </row>
    <row r="47" spans="1:12" x14ac:dyDescent="0.3">
      <c r="A47" s="699" t="s">
        <v>629</v>
      </c>
      <c r="B47" s="692" t="s">
        <v>630</v>
      </c>
      <c r="C47" s="692" t="s">
        <v>631</v>
      </c>
      <c r="D47" s="692" t="s">
        <v>632</v>
      </c>
      <c r="E47" s="695">
        <v>42601</v>
      </c>
      <c r="F47" s="10">
        <v>1814.82</v>
      </c>
      <c r="G47" s="10"/>
      <c r="H47" s="176"/>
      <c r="I47" s="177"/>
    </row>
    <row r="48" spans="1:12" x14ac:dyDescent="0.3">
      <c r="A48" s="699" t="s">
        <v>633</v>
      </c>
      <c r="B48" s="692" t="s">
        <v>966</v>
      </c>
      <c r="C48" s="692" t="s">
        <v>634</v>
      </c>
      <c r="D48" t="s">
        <v>635</v>
      </c>
      <c r="E48" s="695">
        <v>42684</v>
      </c>
      <c r="F48" s="10">
        <v>21951.7</v>
      </c>
      <c r="G48" s="10">
        <v>9364</v>
      </c>
      <c r="H48" s="176"/>
      <c r="I48" s="177"/>
    </row>
    <row r="49" spans="1:12" x14ac:dyDescent="0.3">
      <c r="A49" s="700"/>
      <c r="B49" s="700" t="s">
        <v>967</v>
      </c>
      <c r="C49" s="692" t="s">
        <v>634</v>
      </c>
      <c r="D49" s="701" t="s">
        <v>968</v>
      </c>
      <c r="E49" s="702">
        <v>44160</v>
      </c>
      <c r="F49" s="10">
        <v>41659.339999999997</v>
      </c>
      <c r="G49" s="10">
        <v>31561.4</v>
      </c>
      <c r="H49" s="703"/>
      <c r="I49" s="692"/>
      <c r="J49" s="692"/>
      <c r="K49"/>
      <c r="L49"/>
    </row>
    <row r="50" spans="1:12" x14ac:dyDescent="0.3">
      <c r="A50" s="699" t="s">
        <v>969</v>
      </c>
      <c r="B50" s="692" t="s">
        <v>970</v>
      </c>
      <c r="C50" s="692" t="s">
        <v>971</v>
      </c>
      <c r="D50" s="692" t="s">
        <v>972</v>
      </c>
      <c r="E50" s="695">
        <v>43413</v>
      </c>
      <c r="F50" s="10">
        <v>2708.4</v>
      </c>
      <c r="H50" s="690"/>
      <c r="I50" s="692"/>
      <c r="J50" s="692"/>
      <c r="K50"/>
      <c r="L50"/>
    </row>
    <row r="51" spans="1:12" x14ac:dyDescent="0.3">
      <c r="A51" s="699" t="s">
        <v>973</v>
      </c>
      <c r="B51" s="692" t="s">
        <v>974</v>
      </c>
      <c r="C51" s="692" t="s">
        <v>971</v>
      </c>
      <c r="D51" s="692" t="s">
        <v>975</v>
      </c>
      <c r="E51" s="695">
        <v>43413</v>
      </c>
      <c r="F51" s="10">
        <v>2708.4</v>
      </c>
      <c r="H51" s="690"/>
      <c r="I51" s="692"/>
      <c r="J51" s="692"/>
      <c r="K51"/>
      <c r="L51"/>
    </row>
    <row r="52" spans="1:12" x14ac:dyDescent="0.3">
      <c r="A52" s="699" t="s">
        <v>976</v>
      </c>
      <c r="B52" s="692" t="s">
        <v>977</v>
      </c>
      <c r="C52" s="692" t="s">
        <v>978</v>
      </c>
      <c r="D52" t="s">
        <v>979</v>
      </c>
      <c r="E52" s="695">
        <v>43413</v>
      </c>
      <c r="F52" s="697">
        <v>2952.4</v>
      </c>
      <c r="H52" s="690"/>
      <c r="I52" s="692"/>
      <c r="J52" s="692"/>
      <c r="K52"/>
      <c r="L52"/>
    </row>
    <row r="53" spans="1:12" x14ac:dyDescent="0.3">
      <c r="A53" s="699" t="s">
        <v>980</v>
      </c>
      <c r="B53" s="692" t="s">
        <v>981</v>
      </c>
      <c r="C53" s="692" t="s">
        <v>982</v>
      </c>
      <c r="D53" t="s">
        <v>983</v>
      </c>
      <c r="E53" s="695">
        <v>43797</v>
      </c>
      <c r="F53" s="697">
        <v>2059.36</v>
      </c>
      <c r="G53" s="695"/>
      <c r="H53" s="703"/>
      <c r="I53"/>
      <c r="J53"/>
      <c r="K53"/>
      <c r="L53"/>
    </row>
    <row r="54" spans="1:12" x14ac:dyDescent="0.3">
      <c r="A54" t="s">
        <v>614</v>
      </c>
      <c r="B54" t="s">
        <v>615</v>
      </c>
      <c r="C54"/>
      <c r="D54"/>
      <c r="E54" s="686">
        <v>41791</v>
      </c>
      <c r="F54" s="10">
        <v>34077.089999999997</v>
      </c>
      <c r="G54" s="10"/>
      <c r="H54" s="704"/>
    </row>
    <row r="55" spans="1:12" x14ac:dyDescent="0.3">
      <c r="A55" s="687" t="s">
        <v>539</v>
      </c>
      <c r="B55" t="s">
        <v>616</v>
      </c>
      <c r="C55" t="s">
        <v>617</v>
      </c>
      <c r="D55" t="s">
        <v>618</v>
      </c>
      <c r="E55" s="686">
        <v>41791</v>
      </c>
      <c r="F55" s="10"/>
      <c r="G55" s="10"/>
      <c r="H55" s="704"/>
    </row>
    <row r="56" spans="1:12" x14ac:dyDescent="0.3">
      <c r="A56" s="687" t="s">
        <v>539</v>
      </c>
      <c r="B56" t="s">
        <v>619</v>
      </c>
      <c r="C56" t="s">
        <v>617</v>
      </c>
      <c r="D56" t="s">
        <v>618</v>
      </c>
      <c r="E56" s="686">
        <v>41791</v>
      </c>
      <c r="F56" s="10"/>
      <c r="G56" s="705"/>
      <c r="H56" s="704"/>
    </row>
    <row r="57" spans="1:12" x14ac:dyDescent="0.3">
      <c r="A57" s="687" t="s">
        <v>539</v>
      </c>
      <c r="B57" t="s">
        <v>620</v>
      </c>
      <c r="C57" t="s">
        <v>617</v>
      </c>
      <c r="D57" t="s">
        <v>618</v>
      </c>
      <c r="E57" s="686">
        <v>41791</v>
      </c>
      <c r="F57" s="10"/>
      <c r="G57" s="705"/>
      <c r="H57" s="704"/>
    </row>
    <row r="58" spans="1:12" x14ac:dyDescent="0.3">
      <c r="A58" s="687" t="s">
        <v>539</v>
      </c>
      <c r="B58" t="s">
        <v>621</v>
      </c>
      <c r="C58" t="s">
        <v>622</v>
      </c>
      <c r="D58" t="s">
        <v>618</v>
      </c>
      <c r="E58" s="686">
        <v>41791</v>
      </c>
      <c r="F58" s="10"/>
      <c r="G58" s="10"/>
      <c r="H58" s="704"/>
    </row>
    <row r="59" spans="1:12" x14ac:dyDescent="0.3">
      <c r="A59" s="687" t="s">
        <v>539</v>
      </c>
      <c r="B59" t="s">
        <v>623</v>
      </c>
      <c r="C59" t="s">
        <v>622</v>
      </c>
      <c r="D59" t="s">
        <v>618</v>
      </c>
      <c r="E59" s="686">
        <v>41791</v>
      </c>
      <c r="F59"/>
      <c r="G59" s="705"/>
      <c r="H59" s="704"/>
    </row>
    <row r="60" spans="1:12" x14ac:dyDescent="0.3">
      <c r="A60" s="687" t="s">
        <v>539</v>
      </c>
      <c r="B60" t="s">
        <v>624</v>
      </c>
      <c r="C60" t="s">
        <v>625</v>
      </c>
      <c r="D60" t="s">
        <v>626</v>
      </c>
      <c r="E60" s="686">
        <v>41791</v>
      </c>
      <c r="F60"/>
      <c r="G60" s="705"/>
      <c r="H60" s="704"/>
    </row>
    <row r="61" spans="1:12" ht="15" thickBot="1" x14ac:dyDescent="0.35">
      <c r="A61" s="687" t="s">
        <v>539</v>
      </c>
      <c r="B61" t="s">
        <v>627</v>
      </c>
      <c r="C61" t="s">
        <v>625</v>
      </c>
      <c r="D61" t="s">
        <v>628</v>
      </c>
      <c r="E61" s="686">
        <v>41791</v>
      </c>
      <c r="F61"/>
      <c r="G61" s="705"/>
    </row>
    <row r="62" spans="1:12" ht="18" thickBot="1" x14ac:dyDescent="0.4">
      <c r="F62" s="706">
        <f>SUM(F3:F61)</f>
        <v>351693.17000000004</v>
      </c>
    </row>
  </sheetData>
  <pageMargins left="0.25" right="0.25" top="0.37" bottom="0.37" header="0.3" footer="0.3"/>
  <pageSetup paperSize="9" scale="78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2:Q18"/>
  <sheetViews>
    <sheetView zoomScale="55" zoomScaleNormal="55" workbookViewId="0">
      <selection activeCell="I20" sqref="I20"/>
    </sheetView>
  </sheetViews>
  <sheetFormatPr defaultRowHeight="14.4" x14ac:dyDescent="0.3"/>
  <cols>
    <col min="1" max="1" width="3.6640625" style="8" customWidth="1"/>
    <col min="2" max="2" width="27.88671875" style="8" customWidth="1"/>
    <col min="3" max="4" width="18.33203125" style="8" customWidth="1"/>
    <col min="5" max="5" width="17.6640625" style="8" customWidth="1"/>
    <col min="6" max="7" width="15.6640625" style="8" customWidth="1"/>
    <col min="8" max="8" width="19.44140625" style="8" customWidth="1"/>
    <col min="9" max="10" width="11.33203125" style="8" customWidth="1"/>
    <col min="11" max="11" width="9.44140625" style="8" customWidth="1"/>
    <col min="12" max="12" width="10.33203125" style="8" bestFit="1" customWidth="1"/>
    <col min="13" max="14" width="8.88671875" style="8"/>
    <col min="15" max="15" width="12.33203125" style="8" customWidth="1"/>
    <col min="16" max="255" width="8.88671875" style="8"/>
    <col min="256" max="256" width="3.6640625" style="8" customWidth="1"/>
    <col min="257" max="257" width="40.33203125" style="8" customWidth="1"/>
    <col min="258" max="258" width="21.6640625" style="8" customWidth="1"/>
    <col min="259" max="259" width="21.5546875" style="8" customWidth="1"/>
    <col min="260" max="260" width="16.5546875" style="8" customWidth="1"/>
    <col min="261" max="264" width="14.6640625" style="8" customWidth="1"/>
    <col min="265" max="265" width="13.6640625" style="8" customWidth="1"/>
    <col min="266" max="266" width="13.5546875" style="8" customWidth="1"/>
    <col min="267" max="267" width="15.33203125" style="8" customWidth="1"/>
    <col min="268" max="270" width="8.88671875" style="8"/>
    <col min="271" max="271" width="12.33203125" style="8" customWidth="1"/>
    <col min="272" max="511" width="8.88671875" style="8"/>
    <col min="512" max="512" width="3.6640625" style="8" customWidth="1"/>
    <col min="513" max="513" width="40.33203125" style="8" customWidth="1"/>
    <col min="514" max="514" width="21.6640625" style="8" customWidth="1"/>
    <col min="515" max="515" width="21.5546875" style="8" customWidth="1"/>
    <col min="516" max="516" width="16.5546875" style="8" customWidth="1"/>
    <col min="517" max="520" width="14.6640625" style="8" customWidth="1"/>
    <col min="521" max="521" width="13.6640625" style="8" customWidth="1"/>
    <col min="522" max="522" width="13.5546875" style="8" customWidth="1"/>
    <col min="523" max="523" width="15.33203125" style="8" customWidth="1"/>
    <col min="524" max="526" width="8.88671875" style="8"/>
    <col min="527" max="527" width="12.33203125" style="8" customWidth="1"/>
    <col min="528" max="767" width="8.88671875" style="8"/>
    <col min="768" max="768" width="3.6640625" style="8" customWidth="1"/>
    <col min="769" max="769" width="40.33203125" style="8" customWidth="1"/>
    <col min="770" max="770" width="21.6640625" style="8" customWidth="1"/>
    <col min="771" max="771" width="21.5546875" style="8" customWidth="1"/>
    <col min="772" max="772" width="16.5546875" style="8" customWidth="1"/>
    <col min="773" max="776" width="14.6640625" style="8" customWidth="1"/>
    <col min="777" max="777" width="13.6640625" style="8" customWidth="1"/>
    <col min="778" max="778" width="13.5546875" style="8" customWidth="1"/>
    <col min="779" max="779" width="15.33203125" style="8" customWidth="1"/>
    <col min="780" max="782" width="8.88671875" style="8"/>
    <col min="783" max="783" width="12.33203125" style="8" customWidth="1"/>
    <col min="784" max="1023" width="8.88671875" style="8"/>
    <col min="1024" max="1024" width="3.6640625" style="8" customWidth="1"/>
    <col min="1025" max="1025" width="40.33203125" style="8" customWidth="1"/>
    <col min="1026" max="1026" width="21.6640625" style="8" customWidth="1"/>
    <col min="1027" max="1027" width="21.5546875" style="8" customWidth="1"/>
    <col min="1028" max="1028" width="16.5546875" style="8" customWidth="1"/>
    <col min="1029" max="1032" width="14.6640625" style="8" customWidth="1"/>
    <col min="1033" max="1033" width="13.6640625" style="8" customWidth="1"/>
    <col min="1034" max="1034" width="13.5546875" style="8" customWidth="1"/>
    <col min="1035" max="1035" width="15.33203125" style="8" customWidth="1"/>
    <col min="1036" max="1038" width="8.88671875" style="8"/>
    <col min="1039" max="1039" width="12.33203125" style="8" customWidth="1"/>
    <col min="1040" max="1279" width="8.88671875" style="8"/>
    <col min="1280" max="1280" width="3.6640625" style="8" customWidth="1"/>
    <col min="1281" max="1281" width="40.33203125" style="8" customWidth="1"/>
    <col min="1282" max="1282" width="21.6640625" style="8" customWidth="1"/>
    <col min="1283" max="1283" width="21.5546875" style="8" customWidth="1"/>
    <col min="1284" max="1284" width="16.5546875" style="8" customWidth="1"/>
    <col min="1285" max="1288" width="14.6640625" style="8" customWidth="1"/>
    <col min="1289" max="1289" width="13.6640625" style="8" customWidth="1"/>
    <col min="1290" max="1290" width="13.5546875" style="8" customWidth="1"/>
    <col min="1291" max="1291" width="15.33203125" style="8" customWidth="1"/>
    <col min="1292" max="1294" width="8.88671875" style="8"/>
    <col min="1295" max="1295" width="12.33203125" style="8" customWidth="1"/>
    <col min="1296" max="1535" width="8.88671875" style="8"/>
    <col min="1536" max="1536" width="3.6640625" style="8" customWidth="1"/>
    <col min="1537" max="1537" width="40.33203125" style="8" customWidth="1"/>
    <col min="1538" max="1538" width="21.6640625" style="8" customWidth="1"/>
    <col min="1539" max="1539" width="21.5546875" style="8" customWidth="1"/>
    <col min="1540" max="1540" width="16.5546875" style="8" customWidth="1"/>
    <col min="1541" max="1544" width="14.6640625" style="8" customWidth="1"/>
    <col min="1545" max="1545" width="13.6640625" style="8" customWidth="1"/>
    <col min="1546" max="1546" width="13.5546875" style="8" customWidth="1"/>
    <col min="1547" max="1547" width="15.33203125" style="8" customWidth="1"/>
    <col min="1548" max="1550" width="8.88671875" style="8"/>
    <col min="1551" max="1551" width="12.33203125" style="8" customWidth="1"/>
    <col min="1552" max="1791" width="8.88671875" style="8"/>
    <col min="1792" max="1792" width="3.6640625" style="8" customWidth="1"/>
    <col min="1793" max="1793" width="40.33203125" style="8" customWidth="1"/>
    <col min="1794" max="1794" width="21.6640625" style="8" customWidth="1"/>
    <col min="1795" max="1795" width="21.5546875" style="8" customWidth="1"/>
    <col min="1796" max="1796" width="16.5546875" style="8" customWidth="1"/>
    <col min="1797" max="1800" width="14.6640625" style="8" customWidth="1"/>
    <col min="1801" max="1801" width="13.6640625" style="8" customWidth="1"/>
    <col min="1802" max="1802" width="13.5546875" style="8" customWidth="1"/>
    <col min="1803" max="1803" width="15.33203125" style="8" customWidth="1"/>
    <col min="1804" max="1806" width="8.88671875" style="8"/>
    <col min="1807" max="1807" width="12.33203125" style="8" customWidth="1"/>
    <col min="1808" max="2047" width="8.88671875" style="8"/>
    <col min="2048" max="2048" width="3.6640625" style="8" customWidth="1"/>
    <col min="2049" max="2049" width="40.33203125" style="8" customWidth="1"/>
    <col min="2050" max="2050" width="21.6640625" style="8" customWidth="1"/>
    <col min="2051" max="2051" width="21.5546875" style="8" customWidth="1"/>
    <col min="2052" max="2052" width="16.5546875" style="8" customWidth="1"/>
    <col min="2053" max="2056" width="14.6640625" style="8" customWidth="1"/>
    <col min="2057" max="2057" width="13.6640625" style="8" customWidth="1"/>
    <col min="2058" max="2058" width="13.5546875" style="8" customWidth="1"/>
    <col min="2059" max="2059" width="15.33203125" style="8" customWidth="1"/>
    <col min="2060" max="2062" width="8.88671875" style="8"/>
    <col min="2063" max="2063" width="12.33203125" style="8" customWidth="1"/>
    <col min="2064" max="2303" width="8.88671875" style="8"/>
    <col min="2304" max="2304" width="3.6640625" style="8" customWidth="1"/>
    <col min="2305" max="2305" width="40.33203125" style="8" customWidth="1"/>
    <col min="2306" max="2306" width="21.6640625" style="8" customWidth="1"/>
    <col min="2307" max="2307" width="21.5546875" style="8" customWidth="1"/>
    <col min="2308" max="2308" width="16.5546875" style="8" customWidth="1"/>
    <col min="2309" max="2312" width="14.6640625" style="8" customWidth="1"/>
    <col min="2313" max="2313" width="13.6640625" style="8" customWidth="1"/>
    <col min="2314" max="2314" width="13.5546875" style="8" customWidth="1"/>
    <col min="2315" max="2315" width="15.33203125" style="8" customWidth="1"/>
    <col min="2316" max="2318" width="8.88671875" style="8"/>
    <col min="2319" max="2319" width="12.33203125" style="8" customWidth="1"/>
    <col min="2320" max="2559" width="8.88671875" style="8"/>
    <col min="2560" max="2560" width="3.6640625" style="8" customWidth="1"/>
    <col min="2561" max="2561" width="40.33203125" style="8" customWidth="1"/>
    <col min="2562" max="2562" width="21.6640625" style="8" customWidth="1"/>
    <col min="2563" max="2563" width="21.5546875" style="8" customWidth="1"/>
    <col min="2564" max="2564" width="16.5546875" style="8" customWidth="1"/>
    <col min="2565" max="2568" width="14.6640625" style="8" customWidth="1"/>
    <col min="2569" max="2569" width="13.6640625" style="8" customWidth="1"/>
    <col min="2570" max="2570" width="13.5546875" style="8" customWidth="1"/>
    <col min="2571" max="2571" width="15.33203125" style="8" customWidth="1"/>
    <col min="2572" max="2574" width="8.88671875" style="8"/>
    <col min="2575" max="2575" width="12.33203125" style="8" customWidth="1"/>
    <col min="2576" max="2815" width="8.88671875" style="8"/>
    <col min="2816" max="2816" width="3.6640625" style="8" customWidth="1"/>
    <col min="2817" max="2817" width="40.33203125" style="8" customWidth="1"/>
    <col min="2818" max="2818" width="21.6640625" style="8" customWidth="1"/>
    <col min="2819" max="2819" width="21.5546875" style="8" customWidth="1"/>
    <col min="2820" max="2820" width="16.5546875" style="8" customWidth="1"/>
    <col min="2821" max="2824" width="14.6640625" style="8" customWidth="1"/>
    <col min="2825" max="2825" width="13.6640625" style="8" customWidth="1"/>
    <col min="2826" max="2826" width="13.5546875" style="8" customWidth="1"/>
    <col min="2827" max="2827" width="15.33203125" style="8" customWidth="1"/>
    <col min="2828" max="2830" width="8.88671875" style="8"/>
    <col min="2831" max="2831" width="12.33203125" style="8" customWidth="1"/>
    <col min="2832" max="3071" width="8.88671875" style="8"/>
    <col min="3072" max="3072" width="3.6640625" style="8" customWidth="1"/>
    <col min="3073" max="3073" width="40.33203125" style="8" customWidth="1"/>
    <col min="3074" max="3074" width="21.6640625" style="8" customWidth="1"/>
    <col min="3075" max="3075" width="21.5546875" style="8" customWidth="1"/>
    <col min="3076" max="3076" width="16.5546875" style="8" customWidth="1"/>
    <col min="3077" max="3080" width="14.6640625" style="8" customWidth="1"/>
    <col min="3081" max="3081" width="13.6640625" style="8" customWidth="1"/>
    <col min="3082" max="3082" width="13.5546875" style="8" customWidth="1"/>
    <col min="3083" max="3083" width="15.33203125" style="8" customWidth="1"/>
    <col min="3084" max="3086" width="8.88671875" style="8"/>
    <col min="3087" max="3087" width="12.33203125" style="8" customWidth="1"/>
    <col min="3088" max="3327" width="8.88671875" style="8"/>
    <col min="3328" max="3328" width="3.6640625" style="8" customWidth="1"/>
    <col min="3329" max="3329" width="40.33203125" style="8" customWidth="1"/>
    <col min="3330" max="3330" width="21.6640625" style="8" customWidth="1"/>
    <col min="3331" max="3331" width="21.5546875" style="8" customWidth="1"/>
    <col min="3332" max="3332" width="16.5546875" style="8" customWidth="1"/>
    <col min="3333" max="3336" width="14.6640625" style="8" customWidth="1"/>
    <col min="3337" max="3337" width="13.6640625" style="8" customWidth="1"/>
    <col min="3338" max="3338" width="13.5546875" style="8" customWidth="1"/>
    <col min="3339" max="3339" width="15.33203125" style="8" customWidth="1"/>
    <col min="3340" max="3342" width="8.88671875" style="8"/>
    <col min="3343" max="3343" width="12.33203125" style="8" customWidth="1"/>
    <col min="3344" max="3583" width="8.88671875" style="8"/>
    <col min="3584" max="3584" width="3.6640625" style="8" customWidth="1"/>
    <col min="3585" max="3585" width="40.33203125" style="8" customWidth="1"/>
    <col min="3586" max="3586" width="21.6640625" style="8" customWidth="1"/>
    <col min="3587" max="3587" width="21.5546875" style="8" customWidth="1"/>
    <col min="3588" max="3588" width="16.5546875" style="8" customWidth="1"/>
    <col min="3589" max="3592" width="14.6640625" style="8" customWidth="1"/>
    <col min="3593" max="3593" width="13.6640625" style="8" customWidth="1"/>
    <col min="3594" max="3594" width="13.5546875" style="8" customWidth="1"/>
    <col min="3595" max="3595" width="15.33203125" style="8" customWidth="1"/>
    <col min="3596" max="3598" width="8.88671875" style="8"/>
    <col min="3599" max="3599" width="12.33203125" style="8" customWidth="1"/>
    <col min="3600" max="3839" width="8.88671875" style="8"/>
    <col min="3840" max="3840" width="3.6640625" style="8" customWidth="1"/>
    <col min="3841" max="3841" width="40.33203125" style="8" customWidth="1"/>
    <col min="3842" max="3842" width="21.6640625" style="8" customWidth="1"/>
    <col min="3843" max="3843" width="21.5546875" style="8" customWidth="1"/>
    <col min="3844" max="3844" width="16.5546875" style="8" customWidth="1"/>
    <col min="3845" max="3848" width="14.6640625" style="8" customWidth="1"/>
    <col min="3849" max="3849" width="13.6640625" style="8" customWidth="1"/>
    <col min="3850" max="3850" width="13.5546875" style="8" customWidth="1"/>
    <col min="3851" max="3851" width="15.33203125" style="8" customWidth="1"/>
    <col min="3852" max="3854" width="8.88671875" style="8"/>
    <col min="3855" max="3855" width="12.33203125" style="8" customWidth="1"/>
    <col min="3856" max="4095" width="8.88671875" style="8"/>
    <col min="4096" max="4096" width="3.6640625" style="8" customWidth="1"/>
    <col min="4097" max="4097" width="40.33203125" style="8" customWidth="1"/>
    <col min="4098" max="4098" width="21.6640625" style="8" customWidth="1"/>
    <col min="4099" max="4099" width="21.5546875" style="8" customWidth="1"/>
    <col min="4100" max="4100" width="16.5546875" style="8" customWidth="1"/>
    <col min="4101" max="4104" width="14.6640625" style="8" customWidth="1"/>
    <col min="4105" max="4105" width="13.6640625" style="8" customWidth="1"/>
    <col min="4106" max="4106" width="13.5546875" style="8" customWidth="1"/>
    <col min="4107" max="4107" width="15.33203125" style="8" customWidth="1"/>
    <col min="4108" max="4110" width="8.88671875" style="8"/>
    <col min="4111" max="4111" width="12.33203125" style="8" customWidth="1"/>
    <col min="4112" max="4351" width="8.88671875" style="8"/>
    <col min="4352" max="4352" width="3.6640625" style="8" customWidth="1"/>
    <col min="4353" max="4353" width="40.33203125" style="8" customWidth="1"/>
    <col min="4354" max="4354" width="21.6640625" style="8" customWidth="1"/>
    <col min="4355" max="4355" width="21.5546875" style="8" customWidth="1"/>
    <col min="4356" max="4356" width="16.5546875" style="8" customWidth="1"/>
    <col min="4357" max="4360" width="14.6640625" style="8" customWidth="1"/>
    <col min="4361" max="4361" width="13.6640625" style="8" customWidth="1"/>
    <col min="4362" max="4362" width="13.5546875" style="8" customWidth="1"/>
    <col min="4363" max="4363" width="15.33203125" style="8" customWidth="1"/>
    <col min="4364" max="4366" width="8.88671875" style="8"/>
    <col min="4367" max="4367" width="12.33203125" style="8" customWidth="1"/>
    <col min="4368" max="4607" width="8.88671875" style="8"/>
    <col min="4608" max="4608" width="3.6640625" style="8" customWidth="1"/>
    <col min="4609" max="4609" width="40.33203125" style="8" customWidth="1"/>
    <col min="4610" max="4610" width="21.6640625" style="8" customWidth="1"/>
    <col min="4611" max="4611" width="21.5546875" style="8" customWidth="1"/>
    <col min="4612" max="4612" width="16.5546875" style="8" customWidth="1"/>
    <col min="4613" max="4616" width="14.6640625" style="8" customWidth="1"/>
    <col min="4617" max="4617" width="13.6640625" style="8" customWidth="1"/>
    <col min="4618" max="4618" width="13.5546875" style="8" customWidth="1"/>
    <col min="4619" max="4619" width="15.33203125" style="8" customWidth="1"/>
    <col min="4620" max="4622" width="8.88671875" style="8"/>
    <col min="4623" max="4623" width="12.33203125" style="8" customWidth="1"/>
    <col min="4624" max="4863" width="8.88671875" style="8"/>
    <col min="4864" max="4864" width="3.6640625" style="8" customWidth="1"/>
    <col min="4865" max="4865" width="40.33203125" style="8" customWidth="1"/>
    <col min="4866" max="4866" width="21.6640625" style="8" customWidth="1"/>
    <col min="4867" max="4867" width="21.5546875" style="8" customWidth="1"/>
    <col min="4868" max="4868" width="16.5546875" style="8" customWidth="1"/>
    <col min="4869" max="4872" width="14.6640625" style="8" customWidth="1"/>
    <col min="4873" max="4873" width="13.6640625" style="8" customWidth="1"/>
    <col min="4874" max="4874" width="13.5546875" style="8" customWidth="1"/>
    <col min="4875" max="4875" width="15.33203125" style="8" customWidth="1"/>
    <col min="4876" max="4878" width="8.88671875" style="8"/>
    <col min="4879" max="4879" width="12.33203125" style="8" customWidth="1"/>
    <col min="4880" max="5119" width="8.88671875" style="8"/>
    <col min="5120" max="5120" width="3.6640625" style="8" customWidth="1"/>
    <col min="5121" max="5121" width="40.33203125" style="8" customWidth="1"/>
    <col min="5122" max="5122" width="21.6640625" style="8" customWidth="1"/>
    <col min="5123" max="5123" width="21.5546875" style="8" customWidth="1"/>
    <col min="5124" max="5124" width="16.5546875" style="8" customWidth="1"/>
    <col min="5125" max="5128" width="14.6640625" style="8" customWidth="1"/>
    <col min="5129" max="5129" width="13.6640625" style="8" customWidth="1"/>
    <col min="5130" max="5130" width="13.5546875" style="8" customWidth="1"/>
    <col min="5131" max="5131" width="15.33203125" style="8" customWidth="1"/>
    <col min="5132" max="5134" width="8.88671875" style="8"/>
    <col min="5135" max="5135" width="12.33203125" style="8" customWidth="1"/>
    <col min="5136" max="5375" width="8.88671875" style="8"/>
    <col min="5376" max="5376" width="3.6640625" style="8" customWidth="1"/>
    <col min="5377" max="5377" width="40.33203125" style="8" customWidth="1"/>
    <col min="5378" max="5378" width="21.6640625" style="8" customWidth="1"/>
    <col min="5379" max="5379" width="21.5546875" style="8" customWidth="1"/>
    <col min="5380" max="5380" width="16.5546875" style="8" customWidth="1"/>
    <col min="5381" max="5384" width="14.6640625" style="8" customWidth="1"/>
    <col min="5385" max="5385" width="13.6640625" style="8" customWidth="1"/>
    <col min="5386" max="5386" width="13.5546875" style="8" customWidth="1"/>
    <col min="5387" max="5387" width="15.33203125" style="8" customWidth="1"/>
    <col min="5388" max="5390" width="8.88671875" style="8"/>
    <col min="5391" max="5391" width="12.33203125" style="8" customWidth="1"/>
    <col min="5392" max="5631" width="8.88671875" style="8"/>
    <col min="5632" max="5632" width="3.6640625" style="8" customWidth="1"/>
    <col min="5633" max="5633" width="40.33203125" style="8" customWidth="1"/>
    <col min="5634" max="5634" width="21.6640625" style="8" customWidth="1"/>
    <col min="5635" max="5635" width="21.5546875" style="8" customWidth="1"/>
    <col min="5636" max="5636" width="16.5546875" style="8" customWidth="1"/>
    <col min="5637" max="5640" width="14.6640625" style="8" customWidth="1"/>
    <col min="5641" max="5641" width="13.6640625" style="8" customWidth="1"/>
    <col min="5642" max="5642" width="13.5546875" style="8" customWidth="1"/>
    <col min="5643" max="5643" width="15.33203125" style="8" customWidth="1"/>
    <col min="5644" max="5646" width="8.88671875" style="8"/>
    <col min="5647" max="5647" width="12.33203125" style="8" customWidth="1"/>
    <col min="5648" max="5887" width="8.88671875" style="8"/>
    <col min="5888" max="5888" width="3.6640625" style="8" customWidth="1"/>
    <col min="5889" max="5889" width="40.33203125" style="8" customWidth="1"/>
    <col min="5890" max="5890" width="21.6640625" style="8" customWidth="1"/>
    <col min="5891" max="5891" width="21.5546875" style="8" customWidth="1"/>
    <col min="5892" max="5892" width="16.5546875" style="8" customWidth="1"/>
    <col min="5893" max="5896" width="14.6640625" style="8" customWidth="1"/>
    <col min="5897" max="5897" width="13.6640625" style="8" customWidth="1"/>
    <col min="5898" max="5898" width="13.5546875" style="8" customWidth="1"/>
    <col min="5899" max="5899" width="15.33203125" style="8" customWidth="1"/>
    <col min="5900" max="5902" width="8.88671875" style="8"/>
    <col min="5903" max="5903" width="12.33203125" style="8" customWidth="1"/>
    <col min="5904" max="6143" width="8.88671875" style="8"/>
    <col min="6144" max="6144" width="3.6640625" style="8" customWidth="1"/>
    <col min="6145" max="6145" width="40.33203125" style="8" customWidth="1"/>
    <col min="6146" max="6146" width="21.6640625" style="8" customWidth="1"/>
    <col min="6147" max="6147" width="21.5546875" style="8" customWidth="1"/>
    <col min="6148" max="6148" width="16.5546875" style="8" customWidth="1"/>
    <col min="6149" max="6152" width="14.6640625" style="8" customWidth="1"/>
    <col min="6153" max="6153" width="13.6640625" style="8" customWidth="1"/>
    <col min="6154" max="6154" width="13.5546875" style="8" customWidth="1"/>
    <col min="6155" max="6155" width="15.33203125" style="8" customWidth="1"/>
    <col min="6156" max="6158" width="8.88671875" style="8"/>
    <col min="6159" max="6159" width="12.33203125" style="8" customWidth="1"/>
    <col min="6160" max="6399" width="8.88671875" style="8"/>
    <col min="6400" max="6400" width="3.6640625" style="8" customWidth="1"/>
    <col min="6401" max="6401" width="40.33203125" style="8" customWidth="1"/>
    <col min="6402" max="6402" width="21.6640625" style="8" customWidth="1"/>
    <col min="6403" max="6403" width="21.5546875" style="8" customWidth="1"/>
    <col min="6404" max="6404" width="16.5546875" style="8" customWidth="1"/>
    <col min="6405" max="6408" width="14.6640625" style="8" customWidth="1"/>
    <col min="6409" max="6409" width="13.6640625" style="8" customWidth="1"/>
    <col min="6410" max="6410" width="13.5546875" style="8" customWidth="1"/>
    <col min="6411" max="6411" width="15.33203125" style="8" customWidth="1"/>
    <col min="6412" max="6414" width="8.88671875" style="8"/>
    <col min="6415" max="6415" width="12.33203125" style="8" customWidth="1"/>
    <col min="6416" max="6655" width="8.88671875" style="8"/>
    <col min="6656" max="6656" width="3.6640625" style="8" customWidth="1"/>
    <col min="6657" max="6657" width="40.33203125" style="8" customWidth="1"/>
    <col min="6658" max="6658" width="21.6640625" style="8" customWidth="1"/>
    <col min="6659" max="6659" width="21.5546875" style="8" customWidth="1"/>
    <col min="6660" max="6660" width="16.5546875" style="8" customWidth="1"/>
    <col min="6661" max="6664" width="14.6640625" style="8" customWidth="1"/>
    <col min="6665" max="6665" width="13.6640625" style="8" customWidth="1"/>
    <col min="6666" max="6666" width="13.5546875" style="8" customWidth="1"/>
    <col min="6667" max="6667" width="15.33203125" style="8" customWidth="1"/>
    <col min="6668" max="6670" width="8.88671875" style="8"/>
    <col min="6671" max="6671" width="12.33203125" style="8" customWidth="1"/>
    <col min="6672" max="6911" width="8.88671875" style="8"/>
    <col min="6912" max="6912" width="3.6640625" style="8" customWidth="1"/>
    <col min="6913" max="6913" width="40.33203125" style="8" customWidth="1"/>
    <col min="6914" max="6914" width="21.6640625" style="8" customWidth="1"/>
    <col min="6915" max="6915" width="21.5546875" style="8" customWidth="1"/>
    <col min="6916" max="6916" width="16.5546875" style="8" customWidth="1"/>
    <col min="6917" max="6920" width="14.6640625" style="8" customWidth="1"/>
    <col min="6921" max="6921" width="13.6640625" style="8" customWidth="1"/>
    <col min="6922" max="6922" width="13.5546875" style="8" customWidth="1"/>
    <col min="6923" max="6923" width="15.33203125" style="8" customWidth="1"/>
    <col min="6924" max="6926" width="8.88671875" style="8"/>
    <col min="6927" max="6927" width="12.33203125" style="8" customWidth="1"/>
    <col min="6928" max="7167" width="8.88671875" style="8"/>
    <col min="7168" max="7168" width="3.6640625" style="8" customWidth="1"/>
    <col min="7169" max="7169" width="40.33203125" style="8" customWidth="1"/>
    <col min="7170" max="7170" width="21.6640625" style="8" customWidth="1"/>
    <col min="7171" max="7171" width="21.5546875" style="8" customWidth="1"/>
    <col min="7172" max="7172" width="16.5546875" style="8" customWidth="1"/>
    <col min="7173" max="7176" width="14.6640625" style="8" customWidth="1"/>
    <col min="7177" max="7177" width="13.6640625" style="8" customWidth="1"/>
    <col min="7178" max="7178" width="13.5546875" style="8" customWidth="1"/>
    <col min="7179" max="7179" width="15.33203125" style="8" customWidth="1"/>
    <col min="7180" max="7182" width="8.88671875" style="8"/>
    <col min="7183" max="7183" width="12.33203125" style="8" customWidth="1"/>
    <col min="7184" max="7423" width="8.88671875" style="8"/>
    <col min="7424" max="7424" width="3.6640625" style="8" customWidth="1"/>
    <col min="7425" max="7425" width="40.33203125" style="8" customWidth="1"/>
    <col min="7426" max="7426" width="21.6640625" style="8" customWidth="1"/>
    <col min="7427" max="7427" width="21.5546875" style="8" customWidth="1"/>
    <col min="7428" max="7428" width="16.5546875" style="8" customWidth="1"/>
    <col min="7429" max="7432" width="14.6640625" style="8" customWidth="1"/>
    <col min="7433" max="7433" width="13.6640625" style="8" customWidth="1"/>
    <col min="7434" max="7434" width="13.5546875" style="8" customWidth="1"/>
    <col min="7435" max="7435" width="15.33203125" style="8" customWidth="1"/>
    <col min="7436" max="7438" width="8.88671875" style="8"/>
    <col min="7439" max="7439" width="12.33203125" style="8" customWidth="1"/>
    <col min="7440" max="7679" width="8.88671875" style="8"/>
    <col min="7680" max="7680" width="3.6640625" style="8" customWidth="1"/>
    <col min="7681" max="7681" width="40.33203125" style="8" customWidth="1"/>
    <col min="7682" max="7682" width="21.6640625" style="8" customWidth="1"/>
    <col min="7683" max="7683" width="21.5546875" style="8" customWidth="1"/>
    <col min="7684" max="7684" width="16.5546875" style="8" customWidth="1"/>
    <col min="7685" max="7688" width="14.6640625" style="8" customWidth="1"/>
    <col min="7689" max="7689" width="13.6640625" style="8" customWidth="1"/>
    <col min="7690" max="7690" width="13.5546875" style="8" customWidth="1"/>
    <col min="7691" max="7691" width="15.33203125" style="8" customWidth="1"/>
    <col min="7692" max="7694" width="8.88671875" style="8"/>
    <col min="7695" max="7695" width="12.33203125" style="8" customWidth="1"/>
    <col min="7696" max="7935" width="8.88671875" style="8"/>
    <col min="7936" max="7936" width="3.6640625" style="8" customWidth="1"/>
    <col min="7937" max="7937" width="40.33203125" style="8" customWidth="1"/>
    <col min="7938" max="7938" width="21.6640625" style="8" customWidth="1"/>
    <col min="7939" max="7939" width="21.5546875" style="8" customWidth="1"/>
    <col min="7940" max="7940" width="16.5546875" style="8" customWidth="1"/>
    <col min="7941" max="7944" width="14.6640625" style="8" customWidth="1"/>
    <col min="7945" max="7945" width="13.6640625" style="8" customWidth="1"/>
    <col min="7946" max="7946" width="13.5546875" style="8" customWidth="1"/>
    <col min="7947" max="7947" width="15.33203125" style="8" customWidth="1"/>
    <col min="7948" max="7950" width="8.88671875" style="8"/>
    <col min="7951" max="7951" width="12.33203125" style="8" customWidth="1"/>
    <col min="7952" max="8191" width="8.88671875" style="8"/>
    <col min="8192" max="8192" width="3.6640625" style="8" customWidth="1"/>
    <col min="8193" max="8193" width="40.33203125" style="8" customWidth="1"/>
    <col min="8194" max="8194" width="21.6640625" style="8" customWidth="1"/>
    <col min="8195" max="8195" width="21.5546875" style="8" customWidth="1"/>
    <col min="8196" max="8196" width="16.5546875" style="8" customWidth="1"/>
    <col min="8197" max="8200" width="14.6640625" style="8" customWidth="1"/>
    <col min="8201" max="8201" width="13.6640625" style="8" customWidth="1"/>
    <col min="8202" max="8202" width="13.5546875" style="8" customWidth="1"/>
    <col min="8203" max="8203" width="15.33203125" style="8" customWidth="1"/>
    <col min="8204" max="8206" width="8.88671875" style="8"/>
    <col min="8207" max="8207" width="12.33203125" style="8" customWidth="1"/>
    <col min="8208" max="8447" width="8.88671875" style="8"/>
    <col min="8448" max="8448" width="3.6640625" style="8" customWidth="1"/>
    <col min="8449" max="8449" width="40.33203125" style="8" customWidth="1"/>
    <col min="8450" max="8450" width="21.6640625" style="8" customWidth="1"/>
    <col min="8451" max="8451" width="21.5546875" style="8" customWidth="1"/>
    <col min="8452" max="8452" width="16.5546875" style="8" customWidth="1"/>
    <col min="8453" max="8456" width="14.6640625" style="8" customWidth="1"/>
    <col min="8457" max="8457" width="13.6640625" style="8" customWidth="1"/>
    <col min="8458" max="8458" width="13.5546875" style="8" customWidth="1"/>
    <col min="8459" max="8459" width="15.33203125" style="8" customWidth="1"/>
    <col min="8460" max="8462" width="8.88671875" style="8"/>
    <col min="8463" max="8463" width="12.33203125" style="8" customWidth="1"/>
    <col min="8464" max="8703" width="8.88671875" style="8"/>
    <col min="8704" max="8704" width="3.6640625" style="8" customWidth="1"/>
    <col min="8705" max="8705" width="40.33203125" style="8" customWidth="1"/>
    <col min="8706" max="8706" width="21.6640625" style="8" customWidth="1"/>
    <col min="8707" max="8707" width="21.5546875" style="8" customWidth="1"/>
    <col min="8708" max="8708" width="16.5546875" style="8" customWidth="1"/>
    <col min="8709" max="8712" width="14.6640625" style="8" customWidth="1"/>
    <col min="8713" max="8713" width="13.6640625" style="8" customWidth="1"/>
    <col min="8714" max="8714" width="13.5546875" style="8" customWidth="1"/>
    <col min="8715" max="8715" width="15.33203125" style="8" customWidth="1"/>
    <col min="8716" max="8718" width="8.88671875" style="8"/>
    <col min="8719" max="8719" width="12.33203125" style="8" customWidth="1"/>
    <col min="8720" max="8959" width="8.88671875" style="8"/>
    <col min="8960" max="8960" width="3.6640625" style="8" customWidth="1"/>
    <col min="8961" max="8961" width="40.33203125" style="8" customWidth="1"/>
    <col min="8962" max="8962" width="21.6640625" style="8" customWidth="1"/>
    <col min="8963" max="8963" width="21.5546875" style="8" customWidth="1"/>
    <col min="8964" max="8964" width="16.5546875" style="8" customWidth="1"/>
    <col min="8965" max="8968" width="14.6640625" style="8" customWidth="1"/>
    <col min="8969" max="8969" width="13.6640625" style="8" customWidth="1"/>
    <col min="8970" max="8970" width="13.5546875" style="8" customWidth="1"/>
    <col min="8971" max="8971" width="15.33203125" style="8" customWidth="1"/>
    <col min="8972" max="8974" width="8.88671875" style="8"/>
    <col min="8975" max="8975" width="12.33203125" style="8" customWidth="1"/>
    <col min="8976" max="9215" width="8.88671875" style="8"/>
    <col min="9216" max="9216" width="3.6640625" style="8" customWidth="1"/>
    <col min="9217" max="9217" width="40.33203125" style="8" customWidth="1"/>
    <col min="9218" max="9218" width="21.6640625" style="8" customWidth="1"/>
    <col min="9219" max="9219" width="21.5546875" style="8" customWidth="1"/>
    <col min="9220" max="9220" width="16.5546875" style="8" customWidth="1"/>
    <col min="9221" max="9224" width="14.6640625" style="8" customWidth="1"/>
    <col min="9225" max="9225" width="13.6640625" style="8" customWidth="1"/>
    <col min="9226" max="9226" width="13.5546875" style="8" customWidth="1"/>
    <col min="9227" max="9227" width="15.33203125" style="8" customWidth="1"/>
    <col min="9228" max="9230" width="8.88671875" style="8"/>
    <col min="9231" max="9231" width="12.33203125" style="8" customWidth="1"/>
    <col min="9232" max="9471" width="8.88671875" style="8"/>
    <col min="9472" max="9472" width="3.6640625" style="8" customWidth="1"/>
    <col min="9473" max="9473" width="40.33203125" style="8" customWidth="1"/>
    <col min="9474" max="9474" width="21.6640625" style="8" customWidth="1"/>
    <col min="9475" max="9475" width="21.5546875" style="8" customWidth="1"/>
    <col min="9476" max="9476" width="16.5546875" style="8" customWidth="1"/>
    <col min="9477" max="9480" width="14.6640625" style="8" customWidth="1"/>
    <col min="9481" max="9481" width="13.6640625" style="8" customWidth="1"/>
    <col min="9482" max="9482" width="13.5546875" style="8" customWidth="1"/>
    <col min="9483" max="9483" width="15.33203125" style="8" customWidth="1"/>
    <col min="9484" max="9486" width="8.88671875" style="8"/>
    <col min="9487" max="9487" width="12.33203125" style="8" customWidth="1"/>
    <col min="9488" max="9727" width="8.88671875" style="8"/>
    <col min="9728" max="9728" width="3.6640625" style="8" customWidth="1"/>
    <col min="9729" max="9729" width="40.33203125" style="8" customWidth="1"/>
    <col min="9730" max="9730" width="21.6640625" style="8" customWidth="1"/>
    <col min="9731" max="9731" width="21.5546875" style="8" customWidth="1"/>
    <col min="9732" max="9732" width="16.5546875" style="8" customWidth="1"/>
    <col min="9733" max="9736" width="14.6640625" style="8" customWidth="1"/>
    <col min="9737" max="9737" width="13.6640625" style="8" customWidth="1"/>
    <col min="9738" max="9738" width="13.5546875" style="8" customWidth="1"/>
    <col min="9739" max="9739" width="15.33203125" style="8" customWidth="1"/>
    <col min="9740" max="9742" width="8.88671875" style="8"/>
    <col min="9743" max="9743" width="12.33203125" style="8" customWidth="1"/>
    <col min="9744" max="9983" width="8.88671875" style="8"/>
    <col min="9984" max="9984" width="3.6640625" style="8" customWidth="1"/>
    <col min="9985" max="9985" width="40.33203125" style="8" customWidth="1"/>
    <col min="9986" max="9986" width="21.6640625" style="8" customWidth="1"/>
    <col min="9987" max="9987" width="21.5546875" style="8" customWidth="1"/>
    <col min="9988" max="9988" width="16.5546875" style="8" customWidth="1"/>
    <col min="9989" max="9992" width="14.6640625" style="8" customWidth="1"/>
    <col min="9993" max="9993" width="13.6640625" style="8" customWidth="1"/>
    <col min="9994" max="9994" width="13.5546875" style="8" customWidth="1"/>
    <col min="9995" max="9995" width="15.33203125" style="8" customWidth="1"/>
    <col min="9996" max="9998" width="8.88671875" style="8"/>
    <col min="9999" max="9999" width="12.33203125" style="8" customWidth="1"/>
    <col min="10000" max="10239" width="8.88671875" style="8"/>
    <col min="10240" max="10240" width="3.6640625" style="8" customWidth="1"/>
    <col min="10241" max="10241" width="40.33203125" style="8" customWidth="1"/>
    <col min="10242" max="10242" width="21.6640625" style="8" customWidth="1"/>
    <col min="10243" max="10243" width="21.5546875" style="8" customWidth="1"/>
    <col min="10244" max="10244" width="16.5546875" style="8" customWidth="1"/>
    <col min="10245" max="10248" width="14.6640625" style="8" customWidth="1"/>
    <col min="10249" max="10249" width="13.6640625" style="8" customWidth="1"/>
    <col min="10250" max="10250" width="13.5546875" style="8" customWidth="1"/>
    <col min="10251" max="10251" width="15.33203125" style="8" customWidth="1"/>
    <col min="10252" max="10254" width="8.88671875" style="8"/>
    <col min="10255" max="10255" width="12.33203125" style="8" customWidth="1"/>
    <col min="10256" max="10495" width="8.88671875" style="8"/>
    <col min="10496" max="10496" width="3.6640625" style="8" customWidth="1"/>
    <col min="10497" max="10497" width="40.33203125" style="8" customWidth="1"/>
    <col min="10498" max="10498" width="21.6640625" style="8" customWidth="1"/>
    <col min="10499" max="10499" width="21.5546875" style="8" customWidth="1"/>
    <col min="10500" max="10500" width="16.5546875" style="8" customWidth="1"/>
    <col min="10501" max="10504" width="14.6640625" style="8" customWidth="1"/>
    <col min="10505" max="10505" width="13.6640625" style="8" customWidth="1"/>
    <col min="10506" max="10506" width="13.5546875" style="8" customWidth="1"/>
    <col min="10507" max="10507" width="15.33203125" style="8" customWidth="1"/>
    <col min="10508" max="10510" width="8.88671875" style="8"/>
    <col min="10511" max="10511" width="12.33203125" style="8" customWidth="1"/>
    <col min="10512" max="10751" width="8.88671875" style="8"/>
    <col min="10752" max="10752" width="3.6640625" style="8" customWidth="1"/>
    <col min="10753" max="10753" width="40.33203125" style="8" customWidth="1"/>
    <col min="10754" max="10754" width="21.6640625" style="8" customWidth="1"/>
    <col min="10755" max="10755" width="21.5546875" style="8" customWidth="1"/>
    <col min="10756" max="10756" width="16.5546875" style="8" customWidth="1"/>
    <col min="10757" max="10760" width="14.6640625" style="8" customWidth="1"/>
    <col min="10761" max="10761" width="13.6640625" style="8" customWidth="1"/>
    <col min="10762" max="10762" width="13.5546875" style="8" customWidth="1"/>
    <col min="10763" max="10763" width="15.33203125" style="8" customWidth="1"/>
    <col min="10764" max="10766" width="8.88671875" style="8"/>
    <col min="10767" max="10767" width="12.33203125" style="8" customWidth="1"/>
    <col min="10768" max="11007" width="8.88671875" style="8"/>
    <col min="11008" max="11008" width="3.6640625" style="8" customWidth="1"/>
    <col min="11009" max="11009" width="40.33203125" style="8" customWidth="1"/>
    <col min="11010" max="11010" width="21.6640625" style="8" customWidth="1"/>
    <col min="11011" max="11011" width="21.5546875" style="8" customWidth="1"/>
    <col min="11012" max="11012" width="16.5546875" style="8" customWidth="1"/>
    <col min="11013" max="11016" width="14.6640625" style="8" customWidth="1"/>
    <col min="11017" max="11017" width="13.6640625" style="8" customWidth="1"/>
    <col min="11018" max="11018" width="13.5546875" style="8" customWidth="1"/>
    <col min="11019" max="11019" width="15.33203125" style="8" customWidth="1"/>
    <col min="11020" max="11022" width="8.88671875" style="8"/>
    <col min="11023" max="11023" width="12.33203125" style="8" customWidth="1"/>
    <col min="11024" max="11263" width="8.88671875" style="8"/>
    <col min="11264" max="11264" width="3.6640625" style="8" customWidth="1"/>
    <col min="11265" max="11265" width="40.33203125" style="8" customWidth="1"/>
    <col min="11266" max="11266" width="21.6640625" style="8" customWidth="1"/>
    <col min="11267" max="11267" width="21.5546875" style="8" customWidth="1"/>
    <col min="11268" max="11268" width="16.5546875" style="8" customWidth="1"/>
    <col min="11269" max="11272" width="14.6640625" style="8" customWidth="1"/>
    <col min="11273" max="11273" width="13.6640625" style="8" customWidth="1"/>
    <col min="11274" max="11274" width="13.5546875" style="8" customWidth="1"/>
    <col min="11275" max="11275" width="15.33203125" style="8" customWidth="1"/>
    <col min="11276" max="11278" width="8.88671875" style="8"/>
    <col min="11279" max="11279" width="12.33203125" style="8" customWidth="1"/>
    <col min="11280" max="11519" width="8.88671875" style="8"/>
    <col min="11520" max="11520" width="3.6640625" style="8" customWidth="1"/>
    <col min="11521" max="11521" width="40.33203125" style="8" customWidth="1"/>
    <col min="11522" max="11522" width="21.6640625" style="8" customWidth="1"/>
    <col min="11523" max="11523" width="21.5546875" style="8" customWidth="1"/>
    <col min="11524" max="11524" width="16.5546875" style="8" customWidth="1"/>
    <col min="11525" max="11528" width="14.6640625" style="8" customWidth="1"/>
    <col min="11529" max="11529" width="13.6640625" style="8" customWidth="1"/>
    <col min="11530" max="11530" width="13.5546875" style="8" customWidth="1"/>
    <col min="11531" max="11531" width="15.33203125" style="8" customWidth="1"/>
    <col min="11532" max="11534" width="8.88671875" style="8"/>
    <col min="11535" max="11535" width="12.33203125" style="8" customWidth="1"/>
    <col min="11536" max="11775" width="8.88671875" style="8"/>
    <col min="11776" max="11776" width="3.6640625" style="8" customWidth="1"/>
    <col min="11777" max="11777" width="40.33203125" style="8" customWidth="1"/>
    <col min="11778" max="11778" width="21.6640625" style="8" customWidth="1"/>
    <col min="11779" max="11779" width="21.5546875" style="8" customWidth="1"/>
    <col min="11780" max="11780" width="16.5546875" style="8" customWidth="1"/>
    <col min="11781" max="11784" width="14.6640625" style="8" customWidth="1"/>
    <col min="11785" max="11785" width="13.6640625" style="8" customWidth="1"/>
    <col min="11786" max="11786" width="13.5546875" style="8" customWidth="1"/>
    <col min="11787" max="11787" width="15.33203125" style="8" customWidth="1"/>
    <col min="11788" max="11790" width="8.88671875" style="8"/>
    <col min="11791" max="11791" width="12.33203125" style="8" customWidth="1"/>
    <col min="11792" max="12031" width="8.88671875" style="8"/>
    <col min="12032" max="12032" width="3.6640625" style="8" customWidth="1"/>
    <col min="12033" max="12033" width="40.33203125" style="8" customWidth="1"/>
    <col min="12034" max="12034" width="21.6640625" style="8" customWidth="1"/>
    <col min="12035" max="12035" width="21.5546875" style="8" customWidth="1"/>
    <col min="12036" max="12036" width="16.5546875" style="8" customWidth="1"/>
    <col min="12037" max="12040" width="14.6640625" style="8" customWidth="1"/>
    <col min="12041" max="12041" width="13.6640625" style="8" customWidth="1"/>
    <col min="12042" max="12042" width="13.5546875" style="8" customWidth="1"/>
    <col min="12043" max="12043" width="15.33203125" style="8" customWidth="1"/>
    <col min="12044" max="12046" width="8.88671875" style="8"/>
    <col min="12047" max="12047" width="12.33203125" style="8" customWidth="1"/>
    <col min="12048" max="12287" width="8.88671875" style="8"/>
    <col min="12288" max="12288" width="3.6640625" style="8" customWidth="1"/>
    <col min="12289" max="12289" width="40.33203125" style="8" customWidth="1"/>
    <col min="12290" max="12290" width="21.6640625" style="8" customWidth="1"/>
    <col min="12291" max="12291" width="21.5546875" style="8" customWidth="1"/>
    <col min="12292" max="12292" width="16.5546875" style="8" customWidth="1"/>
    <col min="12293" max="12296" width="14.6640625" style="8" customWidth="1"/>
    <col min="12297" max="12297" width="13.6640625" style="8" customWidth="1"/>
    <col min="12298" max="12298" width="13.5546875" style="8" customWidth="1"/>
    <col min="12299" max="12299" width="15.33203125" style="8" customWidth="1"/>
    <col min="12300" max="12302" width="8.88671875" style="8"/>
    <col min="12303" max="12303" width="12.33203125" style="8" customWidth="1"/>
    <col min="12304" max="12543" width="8.88671875" style="8"/>
    <col min="12544" max="12544" width="3.6640625" style="8" customWidth="1"/>
    <col min="12545" max="12545" width="40.33203125" style="8" customWidth="1"/>
    <col min="12546" max="12546" width="21.6640625" style="8" customWidth="1"/>
    <col min="12547" max="12547" width="21.5546875" style="8" customWidth="1"/>
    <col min="12548" max="12548" width="16.5546875" style="8" customWidth="1"/>
    <col min="12549" max="12552" width="14.6640625" style="8" customWidth="1"/>
    <col min="12553" max="12553" width="13.6640625" style="8" customWidth="1"/>
    <col min="12554" max="12554" width="13.5546875" style="8" customWidth="1"/>
    <col min="12555" max="12555" width="15.33203125" style="8" customWidth="1"/>
    <col min="12556" max="12558" width="8.88671875" style="8"/>
    <col min="12559" max="12559" width="12.33203125" style="8" customWidth="1"/>
    <col min="12560" max="12799" width="8.88671875" style="8"/>
    <col min="12800" max="12800" width="3.6640625" style="8" customWidth="1"/>
    <col min="12801" max="12801" width="40.33203125" style="8" customWidth="1"/>
    <col min="12802" max="12802" width="21.6640625" style="8" customWidth="1"/>
    <col min="12803" max="12803" width="21.5546875" style="8" customWidth="1"/>
    <col min="12804" max="12804" width="16.5546875" style="8" customWidth="1"/>
    <col min="12805" max="12808" width="14.6640625" style="8" customWidth="1"/>
    <col min="12809" max="12809" width="13.6640625" style="8" customWidth="1"/>
    <col min="12810" max="12810" width="13.5546875" style="8" customWidth="1"/>
    <col min="12811" max="12811" width="15.33203125" style="8" customWidth="1"/>
    <col min="12812" max="12814" width="8.88671875" style="8"/>
    <col min="12815" max="12815" width="12.33203125" style="8" customWidth="1"/>
    <col min="12816" max="13055" width="8.88671875" style="8"/>
    <col min="13056" max="13056" width="3.6640625" style="8" customWidth="1"/>
    <col min="13057" max="13057" width="40.33203125" style="8" customWidth="1"/>
    <col min="13058" max="13058" width="21.6640625" style="8" customWidth="1"/>
    <col min="13059" max="13059" width="21.5546875" style="8" customWidth="1"/>
    <col min="13060" max="13060" width="16.5546875" style="8" customWidth="1"/>
    <col min="13061" max="13064" width="14.6640625" style="8" customWidth="1"/>
    <col min="13065" max="13065" width="13.6640625" style="8" customWidth="1"/>
    <col min="13066" max="13066" width="13.5546875" style="8" customWidth="1"/>
    <col min="13067" max="13067" width="15.33203125" style="8" customWidth="1"/>
    <col min="13068" max="13070" width="8.88671875" style="8"/>
    <col min="13071" max="13071" width="12.33203125" style="8" customWidth="1"/>
    <col min="13072" max="13311" width="8.88671875" style="8"/>
    <col min="13312" max="13312" width="3.6640625" style="8" customWidth="1"/>
    <col min="13313" max="13313" width="40.33203125" style="8" customWidth="1"/>
    <col min="13314" max="13314" width="21.6640625" style="8" customWidth="1"/>
    <col min="13315" max="13315" width="21.5546875" style="8" customWidth="1"/>
    <col min="13316" max="13316" width="16.5546875" style="8" customWidth="1"/>
    <col min="13317" max="13320" width="14.6640625" style="8" customWidth="1"/>
    <col min="13321" max="13321" width="13.6640625" style="8" customWidth="1"/>
    <col min="13322" max="13322" width="13.5546875" style="8" customWidth="1"/>
    <col min="13323" max="13323" width="15.33203125" style="8" customWidth="1"/>
    <col min="13324" max="13326" width="8.88671875" style="8"/>
    <col min="13327" max="13327" width="12.33203125" style="8" customWidth="1"/>
    <col min="13328" max="13567" width="8.88671875" style="8"/>
    <col min="13568" max="13568" width="3.6640625" style="8" customWidth="1"/>
    <col min="13569" max="13569" width="40.33203125" style="8" customWidth="1"/>
    <col min="13570" max="13570" width="21.6640625" style="8" customWidth="1"/>
    <col min="13571" max="13571" width="21.5546875" style="8" customWidth="1"/>
    <col min="13572" max="13572" width="16.5546875" style="8" customWidth="1"/>
    <col min="13573" max="13576" width="14.6640625" style="8" customWidth="1"/>
    <col min="13577" max="13577" width="13.6640625" style="8" customWidth="1"/>
    <col min="13578" max="13578" width="13.5546875" style="8" customWidth="1"/>
    <col min="13579" max="13579" width="15.33203125" style="8" customWidth="1"/>
    <col min="13580" max="13582" width="8.88671875" style="8"/>
    <col min="13583" max="13583" width="12.33203125" style="8" customWidth="1"/>
    <col min="13584" max="13823" width="8.88671875" style="8"/>
    <col min="13824" max="13824" width="3.6640625" style="8" customWidth="1"/>
    <col min="13825" max="13825" width="40.33203125" style="8" customWidth="1"/>
    <col min="13826" max="13826" width="21.6640625" style="8" customWidth="1"/>
    <col min="13827" max="13827" width="21.5546875" style="8" customWidth="1"/>
    <col min="13828" max="13828" width="16.5546875" style="8" customWidth="1"/>
    <col min="13829" max="13832" width="14.6640625" style="8" customWidth="1"/>
    <col min="13833" max="13833" width="13.6640625" style="8" customWidth="1"/>
    <col min="13834" max="13834" width="13.5546875" style="8" customWidth="1"/>
    <col min="13835" max="13835" width="15.33203125" style="8" customWidth="1"/>
    <col min="13836" max="13838" width="8.88671875" style="8"/>
    <col min="13839" max="13839" width="12.33203125" style="8" customWidth="1"/>
    <col min="13840" max="14079" width="8.88671875" style="8"/>
    <col min="14080" max="14080" width="3.6640625" style="8" customWidth="1"/>
    <col min="14081" max="14081" width="40.33203125" style="8" customWidth="1"/>
    <col min="14082" max="14082" width="21.6640625" style="8" customWidth="1"/>
    <col min="14083" max="14083" width="21.5546875" style="8" customWidth="1"/>
    <col min="14084" max="14084" width="16.5546875" style="8" customWidth="1"/>
    <col min="14085" max="14088" width="14.6640625" style="8" customWidth="1"/>
    <col min="14089" max="14089" width="13.6640625" style="8" customWidth="1"/>
    <col min="14090" max="14090" width="13.5546875" style="8" customWidth="1"/>
    <col min="14091" max="14091" width="15.33203125" style="8" customWidth="1"/>
    <col min="14092" max="14094" width="8.88671875" style="8"/>
    <col min="14095" max="14095" width="12.33203125" style="8" customWidth="1"/>
    <col min="14096" max="14335" width="8.88671875" style="8"/>
    <col min="14336" max="14336" width="3.6640625" style="8" customWidth="1"/>
    <col min="14337" max="14337" width="40.33203125" style="8" customWidth="1"/>
    <col min="14338" max="14338" width="21.6640625" style="8" customWidth="1"/>
    <col min="14339" max="14339" width="21.5546875" style="8" customWidth="1"/>
    <col min="14340" max="14340" width="16.5546875" style="8" customWidth="1"/>
    <col min="14341" max="14344" width="14.6640625" style="8" customWidth="1"/>
    <col min="14345" max="14345" width="13.6640625" style="8" customWidth="1"/>
    <col min="14346" max="14346" width="13.5546875" style="8" customWidth="1"/>
    <col min="14347" max="14347" width="15.33203125" style="8" customWidth="1"/>
    <col min="14348" max="14350" width="8.88671875" style="8"/>
    <col min="14351" max="14351" width="12.33203125" style="8" customWidth="1"/>
    <col min="14352" max="14591" width="8.88671875" style="8"/>
    <col min="14592" max="14592" width="3.6640625" style="8" customWidth="1"/>
    <col min="14593" max="14593" width="40.33203125" style="8" customWidth="1"/>
    <col min="14594" max="14594" width="21.6640625" style="8" customWidth="1"/>
    <col min="14595" max="14595" width="21.5546875" style="8" customWidth="1"/>
    <col min="14596" max="14596" width="16.5546875" style="8" customWidth="1"/>
    <col min="14597" max="14600" width="14.6640625" style="8" customWidth="1"/>
    <col min="14601" max="14601" width="13.6640625" style="8" customWidth="1"/>
    <col min="14602" max="14602" width="13.5546875" style="8" customWidth="1"/>
    <col min="14603" max="14603" width="15.33203125" style="8" customWidth="1"/>
    <col min="14604" max="14606" width="8.88671875" style="8"/>
    <col min="14607" max="14607" width="12.33203125" style="8" customWidth="1"/>
    <col min="14608" max="14847" width="8.88671875" style="8"/>
    <col min="14848" max="14848" width="3.6640625" style="8" customWidth="1"/>
    <col min="14849" max="14849" width="40.33203125" style="8" customWidth="1"/>
    <col min="14850" max="14850" width="21.6640625" style="8" customWidth="1"/>
    <col min="14851" max="14851" width="21.5546875" style="8" customWidth="1"/>
    <col min="14852" max="14852" width="16.5546875" style="8" customWidth="1"/>
    <col min="14853" max="14856" width="14.6640625" style="8" customWidth="1"/>
    <col min="14857" max="14857" width="13.6640625" style="8" customWidth="1"/>
    <col min="14858" max="14858" width="13.5546875" style="8" customWidth="1"/>
    <col min="14859" max="14859" width="15.33203125" style="8" customWidth="1"/>
    <col min="14860" max="14862" width="8.88671875" style="8"/>
    <col min="14863" max="14863" width="12.33203125" style="8" customWidth="1"/>
    <col min="14864" max="15103" width="8.88671875" style="8"/>
    <col min="15104" max="15104" width="3.6640625" style="8" customWidth="1"/>
    <col min="15105" max="15105" width="40.33203125" style="8" customWidth="1"/>
    <col min="15106" max="15106" width="21.6640625" style="8" customWidth="1"/>
    <col min="15107" max="15107" width="21.5546875" style="8" customWidth="1"/>
    <col min="15108" max="15108" width="16.5546875" style="8" customWidth="1"/>
    <col min="15109" max="15112" width="14.6640625" style="8" customWidth="1"/>
    <col min="15113" max="15113" width="13.6640625" style="8" customWidth="1"/>
    <col min="15114" max="15114" width="13.5546875" style="8" customWidth="1"/>
    <col min="15115" max="15115" width="15.33203125" style="8" customWidth="1"/>
    <col min="15116" max="15118" width="8.88671875" style="8"/>
    <col min="15119" max="15119" width="12.33203125" style="8" customWidth="1"/>
    <col min="15120" max="15359" width="8.88671875" style="8"/>
    <col min="15360" max="15360" width="3.6640625" style="8" customWidth="1"/>
    <col min="15361" max="15361" width="40.33203125" style="8" customWidth="1"/>
    <col min="15362" max="15362" width="21.6640625" style="8" customWidth="1"/>
    <col min="15363" max="15363" width="21.5546875" style="8" customWidth="1"/>
    <col min="15364" max="15364" width="16.5546875" style="8" customWidth="1"/>
    <col min="15365" max="15368" width="14.6640625" style="8" customWidth="1"/>
    <col min="15369" max="15369" width="13.6640625" style="8" customWidth="1"/>
    <col min="15370" max="15370" width="13.5546875" style="8" customWidth="1"/>
    <col min="15371" max="15371" width="15.33203125" style="8" customWidth="1"/>
    <col min="15372" max="15374" width="8.88671875" style="8"/>
    <col min="15375" max="15375" width="12.33203125" style="8" customWidth="1"/>
    <col min="15376" max="15615" width="8.88671875" style="8"/>
    <col min="15616" max="15616" width="3.6640625" style="8" customWidth="1"/>
    <col min="15617" max="15617" width="40.33203125" style="8" customWidth="1"/>
    <col min="15618" max="15618" width="21.6640625" style="8" customWidth="1"/>
    <col min="15619" max="15619" width="21.5546875" style="8" customWidth="1"/>
    <col min="15620" max="15620" width="16.5546875" style="8" customWidth="1"/>
    <col min="15621" max="15624" width="14.6640625" style="8" customWidth="1"/>
    <col min="15625" max="15625" width="13.6640625" style="8" customWidth="1"/>
    <col min="15626" max="15626" width="13.5546875" style="8" customWidth="1"/>
    <col min="15627" max="15627" width="15.33203125" style="8" customWidth="1"/>
    <col min="15628" max="15630" width="8.88671875" style="8"/>
    <col min="15631" max="15631" width="12.33203125" style="8" customWidth="1"/>
    <col min="15632" max="15871" width="8.88671875" style="8"/>
    <col min="15872" max="15872" width="3.6640625" style="8" customWidth="1"/>
    <col min="15873" max="15873" width="40.33203125" style="8" customWidth="1"/>
    <col min="15874" max="15874" width="21.6640625" style="8" customWidth="1"/>
    <col min="15875" max="15875" width="21.5546875" style="8" customWidth="1"/>
    <col min="15876" max="15876" width="16.5546875" style="8" customWidth="1"/>
    <col min="15877" max="15880" width="14.6640625" style="8" customWidth="1"/>
    <col min="15881" max="15881" width="13.6640625" style="8" customWidth="1"/>
    <col min="15882" max="15882" width="13.5546875" style="8" customWidth="1"/>
    <col min="15883" max="15883" width="15.33203125" style="8" customWidth="1"/>
    <col min="15884" max="15886" width="8.88671875" style="8"/>
    <col min="15887" max="15887" width="12.33203125" style="8" customWidth="1"/>
    <col min="15888" max="16127" width="8.88671875" style="8"/>
    <col min="16128" max="16128" width="3.6640625" style="8" customWidth="1"/>
    <col min="16129" max="16129" width="40.33203125" style="8" customWidth="1"/>
    <col min="16130" max="16130" width="21.6640625" style="8" customWidth="1"/>
    <col min="16131" max="16131" width="21.5546875" style="8" customWidth="1"/>
    <col min="16132" max="16132" width="16.5546875" style="8" customWidth="1"/>
    <col min="16133" max="16136" width="14.6640625" style="8" customWidth="1"/>
    <col min="16137" max="16137" width="13.6640625" style="8" customWidth="1"/>
    <col min="16138" max="16138" width="13.5546875" style="8" customWidth="1"/>
    <col min="16139" max="16139" width="15.33203125" style="8" customWidth="1"/>
    <col min="16140" max="16142" width="8.88671875" style="8"/>
    <col min="16143" max="16143" width="12.33203125" style="8" customWidth="1"/>
    <col min="16144" max="16384" width="8.88671875" style="8"/>
  </cols>
  <sheetData>
    <row r="2" spans="1:17" ht="18" x14ac:dyDescent="0.35">
      <c r="B2" s="1" t="s">
        <v>836</v>
      </c>
      <c r="C2" s="1"/>
    </row>
    <row r="3" spans="1:17" ht="15" thickBot="1" x14ac:dyDescent="0.3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6"/>
    </row>
    <row r="4" spans="1:17" x14ac:dyDescent="0.3">
      <c r="A4" s="145"/>
      <c r="B4" s="885" t="s">
        <v>839</v>
      </c>
      <c r="C4" s="365" t="s">
        <v>2</v>
      </c>
      <c r="D4" s="520"/>
      <c r="E4" s="366" t="s">
        <v>828</v>
      </c>
      <c r="F4" s="521" t="s">
        <v>3</v>
      </c>
      <c r="G4" s="521" t="s">
        <v>4</v>
      </c>
      <c r="H4" s="521" t="s">
        <v>5</v>
      </c>
      <c r="I4" s="522" t="s">
        <v>6</v>
      </c>
      <c r="J4" s="522" t="s">
        <v>7</v>
      </c>
      <c r="K4" s="522" t="s">
        <v>8</v>
      </c>
      <c r="L4" s="523"/>
    </row>
    <row r="5" spans="1:17" ht="57.6" x14ac:dyDescent="0.3">
      <c r="A5" s="79"/>
      <c r="B5" s="886"/>
      <c r="C5" s="187" t="s">
        <v>838</v>
      </c>
      <c r="D5" s="181" t="s">
        <v>74</v>
      </c>
      <c r="E5" s="181" t="s">
        <v>829</v>
      </c>
      <c r="F5" s="181" t="s">
        <v>13</v>
      </c>
      <c r="G5" s="181" t="s">
        <v>14</v>
      </c>
      <c r="H5" s="294" t="s">
        <v>850</v>
      </c>
      <c r="I5" s="51" t="s">
        <v>16</v>
      </c>
      <c r="J5" s="51" t="s">
        <v>17</v>
      </c>
      <c r="K5" s="51" t="s">
        <v>18</v>
      </c>
      <c r="L5" s="371" t="s">
        <v>20</v>
      </c>
    </row>
    <row r="6" spans="1:17" ht="28.2" customHeight="1" thickBot="1" x14ac:dyDescent="0.35">
      <c r="A6" s="186"/>
      <c r="B6" s="576" t="s">
        <v>75</v>
      </c>
      <c r="C6" s="577">
        <v>272</v>
      </c>
      <c r="D6" s="578">
        <v>272000</v>
      </c>
      <c r="E6" s="579">
        <f>SUM(F6:K6)</f>
        <v>33516.68</v>
      </c>
      <c r="F6" s="578">
        <v>9938</v>
      </c>
      <c r="G6" s="578"/>
      <c r="H6" s="578">
        <v>18832.98</v>
      </c>
      <c r="I6" s="578">
        <v>2853.8</v>
      </c>
      <c r="J6" s="578">
        <v>1891.9</v>
      </c>
      <c r="K6" s="578"/>
      <c r="L6" s="580">
        <v>10</v>
      </c>
    </row>
    <row r="7" spans="1:17" x14ac:dyDescent="0.3">
      <c r="A7" s="63"/>
      <c r="B7" s="63"/>
      <c r="C7" s="63"/>
      <c r="D7" s="63"/>
      <c r="E7" s="63"/>
      <c r="F7" s="63"/>
      <c r="G7" s="63"/>
      <c r="H7" s="63"/>
      <c r="I7" s="63"/>
      <c r="J7" s="63"/>
      <c r="K7" s="57"/>
      <c r="L7" s="5"/>
    </row>
    <row r="8" spans="1:17" x14ac:dyDescent="0.3">
      <c r="B8" s="2" t="s">
        <v>77</v>
      </c>
      <c r="C8" s="63"/>
      <c r="D8" s="63"/>
      <c r="E8" s="63"/>
      <c r="F8" s="63"/>
      <c r="G8" s="63"/>
      <c r="H8" s="63"/>
      <c r="I8" s="63"/>
      <c r="J8" s="63"/>
      <c r="K8" s="57"/>
      <c r="L8" s="5"/>
    </row>
    <row r="9" spans="1:17" x14ac:dyDescent="0.3">
      <c r="B9" s="2" t="s">
        <v>837</v>
      </c>
      <c r="C9" s="63"/>
      <c r="D9" s="63"/>
      <c r="E9" s="63"/>
      <c r="F9" s="63"/>
      <c r="G9" s="63"/>
      <c r="H9" s="63"/>
      <c r="I9" s="63"/>
      <c r="J9" s="63"/>
      <c r="K9" s="57"/>
      <c r="L9" s="5"/>
    </row>
    <row r="10" spans="1:17" x14ac:dyDescent="0.3">
      <c r="A10" s="3"/>
      <c r="B10" s="2" t="s">
        <v>835</v>
      </c>
      <c r="C10" s="63"/>
      <c r="D10" s="63"/>
      <c r="E10" s="63"/>
      <c r="F10" s="63"/>
      <c r="G10" s="63"/>
      <c r="H10" s="63"/>
      <c r="I10" s="63"/>
      <c r="J10" s="63"/>
      <c r="K10" s="57"/>
      <c r="L10" s="5"/>
    </row>
    <row r="11" spans="1:17" x14ac:dyDescent="0.3">
      <c r="A11" s="3"/>
      <c r="C11" s="63"/>
      <c r="D11" s="63"/>
      <c r="E11" s="63"/>
      <c r="F11" s="63"/>
      <c r="G11" s="63"/>
      <c r="H11" s="63"/>
      <c r="I11" s="63"/>
      <c r="J11" s="63"/>
      <c r="K11" s="57"/>
      <c r="L11" s="5"/>
    </row>
    <row r="12" spans="1:17" ht="15" thickBot="1" x14ac:dyDescent="0.35">
      <c r="B12" s="63"/>
      <c r="C12" s="63"/>
      <c r="F12" s="137"/>
      <c r="G12" s="46"/>
      <c r="H12" s="138"/>
      <c r="I12" s="64"/>
      <c r="J12" s="139"/>
      <c r="K12" s="64"/>
      <c r="L12" s="64"/>
      <c r="M12" s="63"/>
      <c r="P12" s="63"/>
      <c r="Q12" s="63"/>
    </row>
    <row r="13" spans="1:17" ht="18.600000000000001" customHeight="1" thickBot="1" x14ac:dyDescent="0.35">
      <c r="A13" s="5"/>
      <c r="B13" s="887" t="s">
        <v>32</v>
      </c>
      <c r="C13" s="888"/>
      <c r="D13" s="888"/>
      <c r="E13" s="889"/>
      <c r="F13" s="890" t="s">
        <v>33</v>
      </c>
      <c r="G13" s="891"/>
      <c r="H13" s="476"/>
      <c r="I13" s="140"/>
      <c r="J13" s="140"/>
      <c r="K13" s="140"/>
      <c r="L13" s="63"/>
      <c r="O13" s="63"/>
      <c r="P13" s="63"/>
    </row>
    <row r="14" spans="1:17" ht="43.2" x14ac:dyDescent="0.3">
      <c r="A14" s="5"/>
      <c r="B14" s="208" t="s">
        <v>35</v>
      </c>
      <c r="C14" s="209" t="s">
        <v>36</v>
      </c>
      <c r="D14" s="209" t="s">
        <v>37</v>
      </c>
      <c r="E14" s="210" t="s">
        <v>76</v>
      </c>
      <c r="F14" s="188" t="s">
        <v>916</v>
      </c>
      <c r="G14" s="189" t="s">
        <v>39</v>
      </c>
      <c r="H14" s="477" t="s">
        <v>900</v>
      </c>
      <c r="I14" s="62"/>
      <c r="J14" s="62"/>
      <c r="K14" s="62"/>
      <c r="L14" s="46"/>
      <c r="O14" s="46"/>
      <c r="P14" s="46"/>
    </row>
    <row r="15" spans="1:17" s="185" customFormat="1" ht="21.6" customHeight="1" thickBot="1" x14ac:dyDescent="0.35">
      <c r="A15" s="183"/>
      <c r="B15" s="211">
        <v>12000</v>
      </c>
      <c r="C15" s="212">
        <v>12000</v>
      </c>
      <c r="D15" s="212">
        <v>12000</v>
      </c>
      <c r="E15" s="213">
        <v>1300</v>
      </c>
      <c r="F15" s="190">
        <v>3000</v>
      </c>
      <c r="G15" s="191">
        <v>1300</v>
      </c>
      <c r="H15" s="581">
        <v>2000</v>
      </c>
      <c r="I15" s="183"/>
      <c r="J15" s="183"/>
      <c r="K15" s="183"/>
      <c r="L15" s="184"/>
      <c r="O15" s="184"/>
      <c r="P15" s="184"/>
    </row>
    <row r="16" spans="1:17" x14ac:dyDescent="0.3">
      <c r="J16" s="141"/>
      <c r="K16" s="141"/>
    </row>
    <row r="17" spans="2:2" x14ac:dyDescent="0.3">
      <c r="B17" s="75" t="s">
        <v>812</v>
      </c>
    </row>
    <row r="18" spans="2:2" x14ac:dyDescent="0.3">
      <c r="B18" s="8" t="s">
        <v>811</v>
      </c>
    </row>
  </sheetData>
  <mergeCells count="3">
    <mergeCell ref="B4:B5"/>
    <mergeCell ref="B13:E13"/>
    <mergeCell ref="F13:G13"/>
  </mergeCells>
  <pageMargins left="0.25" right="0.25" top="0.37" bottom="0.37" header="0.3" footer="0.3"/>
  <pageSetup paperSize="9" scale="79" orientation="landscape" r:id="rId1"/>
  <ignoredErrors>
    <ignoredError sqref="E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3"/>
  <sheetViews>
    <sheetView zoomScale="50" zoomScaleNormal="50" workbookViewId="0">
      <selection activeCell="D28" sqref="D28"/>
    </sheetView>
  </sheetViews>
  <sheetFormatPr defaultColWidth="8.88671875" defaultRowHeight="14.4" x14ac:dyDescent="0.3"/>
  <cols>
    <col min="1" max="1" width="2.6640625" style="5" customWidth="1"/>
    <col min="2" max="2" width="28.33203125" style="8" customWidth="1"/>
    <col min="3" max="3" width="14.6640625" style="8" customWidth="1"/>
    <col min="4" max="4" width="15.5546875" style="8" customWidth="1"/>
    <col min="5" max="5" width="18.88671875" style="8" customWidth="1"/>
    <col min="6" max="6" width="16.5546875" style="8" customWidth="1"/>
    <col min="7" max="7" width="14.5546875" style="8" customWidth="1"/>
    <col min="8" max="8" width="14.6640625" style="8" customWidth="1"/>
    <col min="9" max="9" width="19.88671875" style="8" customWidth="1"/>
    <col min="10" max="10" width="13.109375" style="8" customWidth="1"/>
    <col min="11" max="11" width="12.6640625" style="8" customWidth="1"/>
    <col min="12" max="12" width="13.5546875" style="8" customWidth="1"/>
    <col min="13" max="13" width="11.6640625" style="8" customWidth="1"/>
    <col min="14" max="25" width="8.88671875" style="8"/>
    <col min="26" max="26" width="9.5546875" style="8" customWidth="1"/>
    <col min="27" max="16384" width="8.88671875" style="8"/>
  </cols>
  <sheetData>
    <row r="1" spans="1:14" ht="18" x14ac:dyDescent="0.35">
      <c r="B1" s="275"/>
    </row>
    <row r="2" spans="1:14" ht="18" x14ac:dyDescent="0.35">
      <c r="B2" s="275" t="s">
        <v>110</v>
      </c>
      <c r="D2" s="11"/>
    </row>
    <row r="3" spans="1:14" ht="18" x14ac:dyDescent="0.35">
      <c r="B3" s="1" t="s">
        <v>154</v>
      </c>
    </row>
    <row r="4" spans="1:14" ht="19.2" customHeight="1" thickBot="1" x14ac:dyDescent="0.35">
      <c r="A4" s="63"/>
      <c r="B4" s="46"/>
      <c r="C4" s="46"/>
      <c r="D4" s="46"/>
      <c r="E4" s="46"/>
      <c r="F4" s="46"/>
      <c r="G4" s="46"/>
      <c r="H4" s="46"/>
      <c r="I4" s="46"/>
      <c r="J4" s="46"/>
      <c r="K4" s="48"/>
      <c r="L4" s="48"/>
      <c r="M4" s="46"/>
    </row>
    <row r="5" spans="1:14" s="142" customFormat="1" x14ac:dyDescent="0.3">
      <c r="A5" s="78"/>
      <c r="B5" s="800" t="s">
        <v>1</v>
      </c>
      <c r="C5" s="418" t="s">
        <v>2</v>
      </c>
      <c r="D5" s="366" t="s">
        <v>828</v>
      </c>
      <c r="E5" s="419" t="s">
        <v>3</v>
      </c>
      <c r="F5" s="419" t="s">
        <v>4</v>
      </c>
      <c r="G5" s="419" t="s">
        <v>5</v>
      </c>
      <c r="H5" s="419" t="s">
        <v>6</v>
      </c>
      <c r="I5" s="369" t="s">
        <v>7</v>
      </c>
      <c r="J5" s="369" t="s">
        <v>8</v>
      </c>
      <c r="K5" s="369" t="s">
        <v>9</v>
      </c>
      <c r="L5" s="369" t="s">
        <v>10</v>
      </c>
      <c r="M5" s="370"/>
    </row>
    <row r="6" spans="1:14" ht="86.4" x14ac:dyDescent="0.3">
      <c r="A6" s="79"/>
      <c r="B6" s="801"/>
      <c r="C6" s="143" t="s">
        <v>12</v>
      </c>
      <c r="D6" s="181" t="s">
        <v>831</v>
      </c>
      <c r="E6" s="181" t="s">
        <v>13</v>
      </c>
      <c r="F6" s="181" t="s">
        <v>14</v>
      </c>
      <c r="G6" s="181" t="s">
        <v>830</v>
      </c>
      <c r="H6" s="181" t="s">
        <v>15</v>
      </c>
      <c r="I6" s="51" t="s">
        <v>16</v>
      </c>
      <c r="J6" s="51" t="s">
        <v>17</v>
      </c>
      <c r="K6" s="51" t="s">
        <v>18</v>
      </c>
      <c r="L6" s="51" t="s">
        <v>19</v>
      </c>
      <c r="M6" s="371" t="s">
        <v>20</v>
      </c>
    </row>
    <row r="7" spans="1:14" s="185" customFormat="1" ht="20.399999999999999" customHeight="1" thickBot="1" x14ac:dyDescent="0.35">
      <c r="A7" s="249"/>
      <c r="B7" s="428" t="s">
        <v>110</v>
      </c>
      <c r="C7" s="423">
        <v>4552165.97</v>
      </c>
      <c r="D7" s="424">
        <f>SUM(E7:L7)</f>
        <v>1049218</v>
      </c>
      <c r="E7" s="425">
        <v>9743.23</v>
      </c>
      <c r="F7" s="425">
        <v>344103.51</v>
      </c>
      <c r="G7" s="425">
        <v>266906.46999999997</v>
      </c>
      <c r="H7" s="425">
        <v>12310.24</v>
      </c>
      <c r="I7" s="425">
        <v>74580.2</v>
      </c>
      <c r="J7" s="425">
        <v>29058.65</v>
      </c>
      <c r="K7" s="425">
        <v>272702.11</v>
      </c>
      <c r="L7" s="425">
        <v>39813.589999999997</v>
      </c>
      <c r="M7" s="426">
        <v>87</v>
      </c>
      <c r="N7" s="427"/>
    </row>
    <row r="8" spans="1:14" s="5" customFormat="1" x14ac:dyDescent="0.3">
      <c r="A8" s="63"/>
      <c r="B8" s="63"/>
      <c r="C8" s="63"/>
      <c r="D8" s="64"/>
      <c r="E8" s="166"/>
      <c r="F8" s="166"/>
      <c r="G8" s="166"/>
      <c r="H8" s="166"/>
      <c r="I8" s="166"/>
      <c r="J8" s="166"/>
      <c r="K8" s="166"/>
      <c r="L8" s="57"/>
    </row>
    <row r="9" spans="1:14" x14ac:dyDescent="0.3">
      <c r="A9" s="63"/>
      <c r="B9" s="46"/>
      <c r="C9" s="46"/>
      <c r="D9" s="46"/>
      <c r="E9" s="46"/>
      <c r="F9" s="63"/>
      <c r="G9" s="63"/>
      <c r="H9" s="63"/>
      <c r="I9" s="63"/>
      <c r="J9" s="63"/>
      <c r="K9" s="57"/>
      <c r="L9" s="64"/>
      <c r="M9" s="63"/>
    </row>
    <row r="10" spans="1:14" ht="15" thickBot="1" x14ac:dyDescent="0.35">
      <c r="A10" s="63"/>
      <c r="B10" s="47"/>
      <c r="C10" s="46"/>
      <c r="D10" s="46"/>
      <c r="E10" s="46"/>
      <c r="F10" s="63"/>
      <c r="G10" s="63"/>
      <c r="H10" s="63"/>
      <c r="I10" s="63"/>
      <c r="J10" s="145"/>
      <c r="K10" s="63"/>
      <c r="L10" s="63"/>
      <c r="M10" s="63"/>
    </row>
    <row r="11" spans="1:14" s="142" customFormat="1" ht="43.2" x14ac:dyDescent="0.3">
      <c r="A11" s="5"/>
      <c r="B11" s="413" t="s">
        <v>41</v>
      </c>
      <c r="C11" s="353" t="s">
        <v>23</v>
      </c>
      <c r="D11" s="353" t="s">
        <v>24</v>
      </c>
      <c r="E11" s="353" t="s">
        <v>25</v>
      </c>
      <c r="F11" s="353" t="s">
        <v>881</v>
      </c>
      <c r="G11" s="355" t="s">
        <v>27</v>
      </c>
      <c r="H11" s="356" t="s">
        <v>28</v>
      </c>
      <c r="I11" s="146"/>
      <c r="J11" s="147"/>
      <c r="K11" s="79"/>
    </row>
    <row r="12" spans="1:14" s="142" customFormat="1" ht="24" customHeight="1" x14ac:dyDescent="0.3">
      <c r="A12" s="5"/>
      <c r="B12" s="671"/>
      <c r="C12" s="672"/>
      <c r="D12" s="672">
        <v>2020</v>
      </c>
      <c r="E12" s="675" t="s">
        <v>938</v>
      </c>
      <c r="F12" s="672"/>
      <c r="G12" s="673"/>
      <c r="H12" s="674"/>
      <c r="I12" s="146"/>
      <c r="J12" s="147"/>
      <c r="K12" s="79"/>
    </row>
    <row r="13" spans="1:14" s="152" customFormat="1" ht="24" customHeight="1" x14ac:dyDescent="0.3">
      <c r="A13" s="5"/>
      <c r="B13" s="357" t="s">
        <v>111</v>
      </c>
      <c r="C13" s="81">
        <v>1972</v>
      </c>
      <c r="D13" s="81">
        <v>2014</v>
      </c>
      <c r="E13" s="411" t="s">
        <v>112</v>
      </c>
      <c r="F13" s="148" t="s">
        <v>85</v>
      </c>
      <c r="G13" s="81">
        <v>5970</v>
      </c>
      <c r="H13" s="231">
        <v>2</v>
      </c>
      <c r="I13" s="5"/>
      <c r="J13" s="151"/>
    </row>
    <row r="14" spans="1:14" s="152" customFormat="1" ht="24" customHeight="1" x14ac:dyDescent="0.3">
      <c r="A14" s="5"/>
      <c r="B14" s="357"/>
      <c r="C14" s="81"/>
      <c r="D14" s="81">
        <v>2012</v>
      </c>
      <c r="E14" s="412" t="s">
        <v>113</v>
      </c>
      <c r="F14" s="81"/>
      <c r="G14" s="81"/>
      <c r="H14" s="231"/>
      <c r="I14" s="5"/>
      <c r="J14" s="314"/>
    </row>
    <row r="15" spans="1:14" s="152" customFormat="1" ht="24" customHeight="1" x14ac:dyDescent="0.3">
      <c r="A15" s="5"/>
      <c r="B15" s="357"/>
      <c r="C15" s="81"/>
      <c r="D15" s="81">
        <v>2011</v>
      </c>
      <c r="E15" s="412" t="s">
        <v>114</v>
      </c>
      <c r="F15" s="81"/>
      <c r="G15" s="81"/>
      <c r="H15" s="231"/>
      <c r="I15" s="5"/>
      <c r="J15" s="314"/>
    </row>
    <row r="16" spans="1:14" s="154" customFormat="1" ht="24" customHeight="1" thickBot="1" x14ac:dyDescent="0.35">
      <c r="A16" s="5"/>
      <c r="B16" s="414"/>
      <c r="C16" s="415"/>
      <c r="D16" s="415">
        <v>2005</v>
      </c>
      <c r="E16" s="416" t="s">
        <v>880</v>
      </c>
      <c r="F16" s="415"/>
      <c r="G16" s="415"/>
      <c r="H16" s="417"/>
      <c r="I16" s="5"/>
    </row>
    <row r="17" spans="1:13" s="154" customFormat="1" ht="15" thickBot="1" x14ac:dyDescent="0.35">
      <c r="A17" s="5"/>
      <c r="B17" s="158"/>
      <c r="C17" s="5"/>
      <c r="D17" s="158"/>
      <c r="E17" s="5"/>
      <c r="F17" s="5"/>
      <c r="G17" s="5"/>
      <c r="H17" s="5"/>
      <c r="I17" s="5"/>
      <c r="J17" s="5"/>
    </row>
    <row r="18" spans="1:13" s="5" customFormat="1" ht="18.600000000000001" customHeight="1" x14ac:dyDescent="0.3">
      <c r="B18" s="397"/>
      <c r="C18" s="802" t="s">
        <v>32</v>
      </c>
      <c r="D18" s="803"/>
      <c r="E18" s="803"/>
      <c r="F18" s="804"/>
      <c r="G18" s="805" t="s">
        <v>33</v>
      </c>
      <c r="H18" s="806"/>
      <c r="I18" s="807" t="s">
        <v>104</v>
      </c>
      <c r="J18" s="809" t="s">
        <v>901</v>
      </c>
      <c r="K18" s="277"/>
      <c r="L18" s="277"/>
      <c r="M18" s="277"/>
    </row>
    <row r="19" spans="1:13" s="5" customFormat="1" ht="45" customHeight="1" x14ac:dyDescent="0.3">
      <c r="B19" s="230" t="s">
        <v>34</v>
      </c>
      <c r="C19" s="273" t="s">
        <v>35</v>
      </c>
      <c r="D19" s="273" t="s">
        <v>36</v>
      </c>
      <c r="E19" s="273" t="s">
        <v>37</v>
      </c>
      <c r="F19" s="273" t="s">
        <v>38</v>
      </c>
      <c r="G19" s="325" t="s">
        <v>115</v>
      </c>
      <c r="H19" s="325" t="s">
        <v>39</v>
      </c>
      <c r="I19" s="808"/>
      <c r="J19" s="810"/>
      <c r="K19" s="277"/>
      <c r="L19" s="277"/>
      <c r="M19" s="277"/>
    </row>
    <row r="20" spans="1:13" s="5" customFormat="1" ht="22.95" customHeight="1" thickBot="1" x14ac:dyDescent="0.35">
      <c r="A20" s="178"/>
      <c r="B20" s="429" t="s">
        <v>116</v>
      </c>
      <c r="C20" s="274">
        <v>20000</v>
      </c>
      <c r="D20" s="274">
        <v>4000</v>
      </c>
      <c r="E20" s="274">
        <v>5000</v>
      </c>
      <c r="F20" s="274">
        <v>2100</v>
      </c>
      <c r="G20" s="430">
        <v>5000</v>
      </c>
      <c r="H20" s="430">
        <v>1250</v>
      </c>
      <c r="I20" s="431">
        <v>4552165.97</v>
      </c>
      <c r="J20" s="482">
        <v>5000</v>
      </c>
      <c r="K20" s="277"/>
      <c r="L20" s="277"/>
      <c r="M20" s="277"/>
    </row>
    <row r="21" spans="1:13" s="5" customFormat="1" x14ac:dyDescent="0.3"/>
    <row r="22" spans="1:13" s="5" customFormat="1" x14ac:dyDescent="0.3">
      <c r="B22" s="75" t="s">
        <v>878</v>
      </c>
    </row>
    <row r="23" spans="1:13" s="5" customFormat="1" x14ac:dyDescent="0.3">
      <c r="B23" s="8" t="s">
        <v>811</v>
      </c>
    </row>
    <row r="24" spans="1:13" s="5" customFormat="1" x14ac:dyDescent="0.3"/>
    <row r="25" spans="1:13" s="5" customFormat="1" x14ac:dyDescent="0.3"/>
    <row r="26" spans="1:13" s="5" customFormat="1" x14ac:dyDescent="0.3"/>
    <row r="27" spans="1:13" s="5" customFormat="1" x14ac:dyDescent="0.3"/>
    <row r="28" spans="1:13" s="5" customFormat="1" x14ac:dyDescent="0.3"/>
    <row r="29" spans="1:13" s="5" customFormat="1" x14ac:dyDescent="0.3"/>
    <row r="30" spans="1:13" s="5" customFormat="1" x14ac:dyDescent="0.3"/>
    <row r="31" spans="1:13" s="5" customFormat="1" x14ac:dyDescent="0.3"/>
    <row r="32" spans="1:13" s="5" customFormat="1" x14ac:dyDescent="0.3"/>
    <row r="33" spans="10:10" s="5" customFormat="1" x14ac:dyDescent="0.3">
      <c r="J33" s="8"/>
    </row>
  </sheetData>
  <mergeCells count="5">
    <mergeCell ref="B5:B6"/>
    <mergeCell ref="C18:F18"/>
    <mergeCell ref="G18:H18"/>
    <mergeCell ref="I18:I19"/>
    <mergeCell ref="J18:J19"/>
  </mergeCells>
  <pageMargins left="0.25" right="0.25" top="0.37" bottom="0.37" header="0.3" footer="0.3"/>
  <pageSetup paperSize="9" scale="6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I27"/>
  <sheetViews>
    <sheetView zoomScale="80" zoomScaleNormal="80" workbookViewId="0">
      <selection activeCell="A2" sqref="A2:XFD3"/>
    </sheetView>
  </sheetViews>
  <sheetFormatPr defaultRowHeight="14.4" x14ac:dyDescent="0.3"/>
  <cols>
    <col min="1" max="1" width="3.109375" customWidth="1"/>
    <col min="2" max="2" width="3.6640625" customWidth="1"/>
    <col min="3" max="3" width="9.6640625" customWidth="1"/>
    <col min="4" max="4" width="12.6640625" customWidth="1"/>
    <col min="5" max="5" width="14.33203125" customWidth="1"/>
    <col min="6" max="6" width="9" customWidth="1"/>
    <col min="7" max="7" width="19" customWidth="1"/>
    <col min="8" max="8" width="44" customWidth="1"/>
    <col min="9" max="9" width="12.109375" customWidth="1"/>
  </cols>
  <sheetData>
    <row r="2" spans="2:9" ht="17.399999999999999" x14ac:dyDescent="0.35">
      <c r="B2" s="40" t="s">
        <v>797</v>
      </c>
    </row>
    <row r="3" spans="2:9" ht="16.2" x14ac:dyDescent="0.3">
      <c r="B3" s="99" t="s">
        <v>818</v>
      </c>
    </row>
    <row r="4" spans="2:9" ht="15" thickBot="1" x14ac:dyDescent="0.35"/>
    <row r="5" spans="2:9" ht="11.4" customHeight="1" x14ac:dyDescent="0.3">
      <c r="B5" s="32" t="s">
        <v>759</v>
      </c>
      <c r="C5" s="35" t="s">
        <v>760</v>
      </c>
      <c r="D5" s="35" t="s">
        <v>762</v>
      </c>
      <c r="E5" s="35" t="s">
        <v>764</v>
      </c>
      <c r="F5" s="35" t="s">
        <v>766</v>
      </c>
      <c r="G5" s="895" t="s">
        <v>767</v>
      </c>
      <c r="H5" s="895" t="s">
        <v>768</v>
      </c>
      <c r="I5" s="35" t="s">
        <v>769</v>
      </c>
    </row>
    <row r="6" spans="2:9" ht="11.4" customHeight="1" x14ac:dyDescent="0.3">
      <c r="B6" s="33" t="s">
        <v>11</v>
      </c>
      <c r="C6" s="36" t="s">
        <v>761</v>
      </c>
      <c r="D6" s="36" t="s">
        <v>763</v>
      </c>
      <c r="E6" s="36" t="s">
        <v>765</v>
      </c>
      <c r="F6" s="36" t="s">
        <v>763</v>
      </c>
      <c r="G6" s="897"/>
      <c r="H6" s="897"/>
      <c r="I6" s="36" t="s">
        <v>770</v>
      </c>
    </row>
    <row r="7" spans="2:9" ht="11.4" customHeight="1" thickBot="1" x14ac:dyDescent="0.35">
      <c r="B7" s="34"/>
      <c r="C7" s="37"/>
      <c r="D7" s="37"/>
      <c r="E7" s="37"/>
      <c r="F7" s="37"/>
      <c r="G7" s="898"/>
      <c r="H7" s="898"/>
      <c r="I7" s="38" t="s">
        <v>771</v>
      </c>
    </row>
    <row r="8" spans="2:9" ht="22.95" customHeight="1" thickBot="1" x14ac:dyDescent="0.35">
      <c r="B8" s="39" t="s">
        <v>138</v>
      </c>
      <c r="C8" s="38" t="s">
        <v>199</v>
      </c>
      <c r="D8" s="38" t="s">
        <v>772</v>
      </c>
      <c r="E8" s="38" t="s">
        <v>773</v>
      </c>
      <c r="F8" s="38" t="s">
        <v>774</v>
      </c>
      <c r="G8" s="38" t="s">
        <v>705</v>
      </c>
      <c r="H8" s="38" t="s">
        <v>775</v>
      </c>
      <c r="I8" s="38" t="s">
        <v>776</v>
      </c>
    </row>
    <row r="9" spans="2:9" ht="22.95" customHeight="1" thickBot="1" x14ac:dyDescent="0.35">
      <c r="B9" s="39" t="s">
        <v>661</v>
      </c>
      <c r="C9" s="38" t="s">
        <v>199</v>
      </c>
      <c r="D9" s="38" t="s">
        <v>777</v>
      </c>
      <c r="E9" s="38" t="s">
        <v>773</v>
      </c>
      <c r="F9" s="38" t="s">
        <v>774</v>
      </c>
      <c r="G9" s="38" t="s">
        <v>705</v>
      </c>
      <c r="H9" s="38" t="s">
        <v>778</v>
      </c>
      <c r="I9" s="38" t="s">
        <v>779</v>
      </c>
    </row>
    <row r="10" spans="2:9" ht="22.95" customHeight="1" thickBot="1" x14ac:dyDescent="0.35">
      <c r="B10" s="39" t="s">
        <v>666</v>
      </c>
      <c r="C10" s="38" t="s">
        <v>780</v>
      </c>
      <c r="D10" s="38" t="s">
        <v>781</v>
      </c>
      <c r="E10" s="38" t="s">
        <v>773</v>
      </c>
      <c r="F10" s="38" t="s">
        <v>782</v>
      </c>
      <c r="G10" s="38" t="s">
        <v>783</v>
      </c>
      <c r="H10" s="38" t="s">
        <v>784</v>
      </c>
      <c r="I10" s="38" t="s">
        <v>776</v>
      </c>
    </row>
    <row r="11" spans="2:9" ht="22.95" customHeight="1" thickBot="1" x14ac:dyDescent="0.35">
      <c r="B11" s="39" t="s">
        <v>670</v>
      </c>
      <c r="C11" s="38" t="s">
        <v>205</v>
      </c>
      <c r="D11" s="38" t="s">
        <v>785</v>
      </c>
      <c r="E11" s="38" t="s">
        <v>773</v>
      </c>
      <c r="F11" s="38" t="s">
        <v>774</v>
      </c>
      <c r="G11" s="38" t="s">
        <v>705</v>
      </c>
      <c r="H11" s="38" t="s">
        <v>786</v>
      </c>
      <c r="I11" s="38" t="s">
        <v>776</v>
      </c>
    </row>
    <row r="12" spans="2:9" ht="14.4" customHeight="1" x14ac:dyDescent="0.3">
      <c r="B12" s="895" t="s">
        <v>674</v>
      </c>
      <c r="C12" s="895" t="s">
        <v>787</v>
      </c>
      <c r="D12" s="895" t="s">
        <v>788</v>
      </c>
      <c r="E12" s="895" t="s">
        <v>773</v>
      </c>
      <c r="F12" s="895" t="s">
        <v>796</v>
      </c>
      <c r="G12" s="895" t="s">
        <v>789</v>
      </c>
      <c r="H12" s="895" t="s">
        <v>790</v>
      </c>
      <c r="I12" s="895" t="s">
        <v>791</v>
      </c>
    </row>
    <row r="13" spans="2:9" ht="14.4" customHeight="1" thickBot="1" x14ac:dyDescent="0.35">
      <c r="B13" s="898"/>
      <c r="C13" s="898"/>
      <c r="D13" s="898"/>
      <c r="E13" s="898"/>
      <c r="F13" s="896"/>
      <c r="G13" s="898"/>
      <c r="H13" s="898"/>
      <c r="I13" s="898"/>
    </row>
    <row r="14" spans="2:9" ht="22.95" customHeight="1" thickBot="1" x14ac:dyDescent="0.35">
      <c r="B14" s="39" t="s">
        <v>678</v>
      </c>
      <c r="C14" s="38" t="s">
        <v>792</v>
      </c>
      <c r="D14" s="38" t="s">
        <v>793</v>
      </c>
      <c r="E14" s="38" t="s">
        <v>773</v>
      </c>
      <c r="F14" s="38" t="s">
        <v>782</v>
      </c>
      <c r="G14" s="38" t="s">
        <v>794</v>
      </c>
      <c r="H14" s="38" t="s">
        <v>795</v>
      </c>
      <c r="I14" s="38" t="s">
        <v>776</v>
      </c>
    </row>
    <row r="15" spans="2:9" ht="18.600000000000001" thickBot="1" x14ac:dyDescent="0.35">
      <c r="B15" s="892" t="s">
        <v>827</v>
      </c>
      <c r="C15" s="893"/>
      <c r="D15" s="893"/>
      <c r="E15" s="893"/>
      <c r="F15" s="893"/>
      <c r="G15" s="893"/>
      <c r="H15" s="893"/>
      <c r="I15" s="894"/>
    </row>
    <row r="18" spans="2:3" ht="15.6" x14ac:dyDescent="0.3">
      <c r="C18" s="11" t="s">
        <v>799</v>
      </c>
    </row>
    <row r="19" spans="2:3" ht="9.6" customHeight="1" x14ac:dyDescent="0.3">
      <c r="C19" s="11"/>
    </row>
    <row r="20" spans="2:3" x14ac:dyDescent="0.3">
      <c r="B20" t="s">
        <v>138</v>
      </c>
      <c r="C20" t="s">
        <v>800</v>
      </c>
    </row>
    <row r="21" spans="2:3" x14ac:dyDescent="0.3">
      <c r="B21" t="s">
        <v>661</v>
      </c>
      <c r="C21" t="s">
        <v>801</v>
      </c>
    </row>
    <row r="22" spans="2:3" x14ac:dyDescent="0.3">
      <c r="B22" t="s">
        <v>666</v>
      </c>
      <c r="C22" t="s">
        <v>802</v>
      </c>
    </row>
    <row r="23" spans="2:3" x14ac:dyDescent="0.3">
      <c r="B23" t="s">
        <v>670</v>
      </c>
      <c r="C23" t="s">
        <v>803</v>
      </c>
    </row>
    <row r="24" spans="2:3" x14ac:dyDescent="0.3">
      <c r="B24" t="s">
        <v>674</v>
      </c>
      <c r="C24" t="s">
        <v>908</v>
      </c>
    </row>
    <row r="26" spans="2:3" s="8" customFormat="1" x14ac:dyDescent="0.3">
      <c r="B26" s="98" t="s">
        <v>817</v>
      </c>
    </row>
    <row r="27" spans="2:3" s="8" customFormat="1" x14ac:dyDescent="0.3">
      <c r="B27" s="8" t="s">
        <v>798</v>
      </c>
    </row>
  </sheetData>
  <mergeCells count="11">
    <mergeCell ref="B15:I15"/>
    <mergeCell ref="F12:F13"/>
    <mergeCell ref="G5:G7"/>
    <mergeCell ref="H5:H7"/>
    <mergeCell ref="B12:B13"/>
    <mergeCell ref="C12:C13"/>
    <mergeCell ref="D12:D13"/>
    <mergeCell ref="E12:E13"/>
    <mergeCell ref="G12:G13"/>
    <mergeCell ref="H12:H13"/>
    <mergeCell ref="I12:I13"/>
  </mergeCells>
  <phoneticPr fontId="35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24"/>
  <sheetViews>
    <sheetView zoomScale="80" zoomScaleNormal="80" workbookViewId="0">
      <selection activeCell="C5" sqref="C5"/>
    </sheetView>
  </sheetViews>
  <sheetFormatPr defaultRowHeight="14.4" x14ac:dyDescent="0.3"/>
  <cols>
    <col min="1" max="1" width="4.109375" customWidth="1"/>
    <col min="2" max="2" width="11.88671875" customWidth="1"/>
    <col min="3" max="3" width="42.33203125" customWidth="1"/>
    <col min="4" max="4" width="24.33203125" customWidth="1"/>
  </cols>
  <sheetData>
    <row r="2" spans="1:4" ht="18" x14ac:dyDescent="0.35">
      <c r="B2" s="1" t="s">
        <v>819</v>
      </c>
    </row>
    <row r="3" spans="1:4" ht="8.4" customHeight="1" thickBot="1" x14ac:dyDescent="0.35"/>
    <row r="4" spans="1:4" ht="15" thickBot="1" x14ac:dyDescent="0.35">
      <c r="B4" s="100"/>
      <c r="C4" s="101"/>
      <c r="D4" s="331" t="s">
        <v>820</v>
      </c>
    </row>
    <row r="5" spans="1:4" ht="20.399999999999999" customHeight="1" thickBot="1" x14ac:dyDescent="0.35">
      <c r="B5" s="102" t="s">
        <v>138</v>
      </c>
      <c r="C5" s="106" t="s">
        <v>468</v>
      </c>
      <c r="D5" s="104">
        <v>190000</v>
      </c>
    </row>
    <row r="6" spans="1:4" ht="20.399999999999999" customHeight="1" thickBot="1" x14ac:dyDescent="0.35">
      <c r="B6" s="103" t="s">
        <v>661</v>
      </c>
      <c r="C6" s="107" t="s">
        <v>821</v>
      </c>
      <c r="D6" s="105">
        <v>15000</v>
      </c>
    </row>
    <row r="7" spans="1:4" ht="35.4" customHeight="1" thickBot="1" x14ac:dyDescent="0.35">
      <c r="B7" s="103" t="s">
        <v>666</v>
      </c>
      <c r="C7" s="107" t="s">
        <v>822</v>
      </c>
      <c r="D7" s="105">
        <v>35000</v>
      </c>
    </row>
    <row r="8" spans="1:4" ht="35.4" customHeight="1" thickBot="1" x14ac:dyDescent="0.35">
      <c r="B8" s="103" t="s">
        <v>670</v>
      </c>
      <c r="C8" s="107" t="s">
        <v>870</v>
      </c>
      <c r="D8" s="105">
        <v>5000</v>
      </c>
    </row>
    <row r="10" spans="1:4" x14ac:dyDescent="0.3">
      <c r="B10" s="653" t="s">
        <v>923</v>
      </c>
    </row>
    <row r="11" spans="1:4" x14ac:dyDescent="0.3">
      <c r="B11" s="653" t="s">
        <v>924</v>
      </c>
    </row>
    <row r="12" spans="1:4" x14ac:dyDescent="0.3">
      <c r="B12" s="8"/>
    </row>
    <row r="13" spans="1:4" x14ac:dyDescent="0.3">
      <c r="B13" s="496" t="s">
        <v>872</v>
      </c>
    </row>
    <row r="14" spans="1:4" x14ac:dyDescent="0.3">
      <c r="A14" s="495" t="s">
        <v>138</v>
      </c>
      <c r="B14" s="8" t="s">
        <v>911</v>
      </c>
    </row>
    <row r="15" spans="1:4" x14ac:dyDescent="0.3">
      <c r="A15" s="495" t="s">
        <v>661</v>
      </c>
      <c r="B15" s="8" t="s">
        <v>912</v>
      </c>
    </row>
    <row r="16" spans="1:4" x14ac:dyDescent="0.3">
      <c r="A16" s="495" t="s">
        <v>666</v>
      </c>
      <c r="B16" s="8" t="s">
        <v>913</v>
      </c>
    </row>
    <row r="17" spans="1:2" x14ac:dyDescent="0.3">
      <c r="A17" s="495" t="s">
        <v>670</v>
      </c>
      <c r="B17" s="8" t="s">
        <v>914</v>
      </c>
    </row>
    <row r="18" spans="1:2" x14ac:dyDescent="0.3">
      <c r="A18" s="495"/>
      <c r="B18" s="8"/>
    </row>
    <row r="19" spans="1:2" x14ac:dyDescent="0.3">
      <c r="A19" s="495"/>
      <c r="B19" s="496" t="s">
        <v>897</v>
      </c>
    </row>
    <row r="20" spans="1:2" x14ac:dyDescent="0.3">
      <c r="A20" s="495" t="s">
        <v>898</v>
      </c>
      <c r="B20" s="8" t="s">
        <v>899</v>
      </c>
    </row>
    <row r="21" spans="1:2" x14ac:dyDescent="0.3">
      <c r="A21" s="495"/>
      <c r="B21" s="8"/>
    </row>
    <row r="22" spans="1:2" x14ac:dyDescent="0.3">
      <c r="A22" s="495"/>
      <c r="B22" s="496" t="s">
        <v>909</v>
      </c>
    </row>
    <row r="23" spans="1:2" x14ac:dyDescent="0.3">
      <c r="A23" s="495" t="s">
        <v>138</v>
      </c>
      <c r="B23" s="8" t="s">
        <v>915</v>
      </c>
    </row>
    <row r="24" spans="1:2" x14ac:dyDescent="0.3">
      <c r="A24" s="495" t="s">
        <v>661</v>
      </c>
      <c r="B24" s="8" t="s">
        <v>910</v>
      </c>
    </row>
  </sheetData>
  <phoneticPr fontId="35" type="noConversion"/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F41"/>
  <sheetViews>
    <sheetView zoomScale="70" zoomScaleNormal="70" workbookViewId="0">
      <selection activeCell="B27" sqref="B27"/>
    </sheetView>
  </sheetViews>
  <sheetFormatPr defaultColWidth="8.88671875" defaultRowHeight="14.4" x14ac:dyDescent="0.3"/>
  <cols>
    <col min="1" max="1" width="7.6640625" style="8" customWidth="1"/>
    <col min="2" max="2" width="47.88671875" style="8" customWidth="1"/>
    <col min="3" max="3" width="11.6640625" style="8" customWidth="1"/>
    <col min="4" max="4" width="25.33203125" style="8" customWidth="1"/>
    <col min="5" max="5" width="13.33203125" style="8" customWidth="1"/>
    <col min="6" max="6" width="10.6640625" style="8" customWidth="1"/>
    <col min="7" max="16384" width="8.88671875" style="8"/>
  </cols>
  <sheetData>
    <row r="1" spans="1:6" ht="10.199999999999999" customHeight="1" x14ac:dyDescent="0.3"/>
    <row r="2" spans="1:6" ht="21" customHeight="1" x14ac:dyDescent="0.3">
      <c r="A2" s="180" t="s">
        <v>824</v>
      </c>
    </row>
    <row r="3" spans="1:6" ht="15" thickBot="1" x14ac:dyDescent="0.35"/>
    <row r="4" spans="1:6" s="117" customFormat="1" ht="29.4" customHeight="1" thickBot="1" x14ac:dyDescent="0.4">
      <c r="A4" s="115" t="s">
        <v>157</v>
      </c>
      <c r="B4" s="116" t="s">
        <v>652</v>
      </c>
      <c r="C4" s="116" t="s">
        <v>653</v>
      </c>
      <c r="D4" s="116" t="s">
        <v>654</v>
      </c>
      <c r="E4" s="116" t="s">
        <v>655</v>
      </c>
      <c r="F4" s="116" t="s">
        <v>656</v>
      </c>
    </row>
    <row r="5" spans="1:6" ht="29.4" thickBot="1" x14ac:dyDescent="0.35">
      <c r="A5" s="16" t="s">
        <v>138</v>
      </c>
      <c r="B5" s="17" t="s">
        <v>657</v>
      </c>
      <c r="C5" s="17" t="s">
        <v>658</v>
      </c>
      <c r="D5" s="18" t="s">
        <v>659</v>
      </c>
      <c r="E5" s="118">
        <v>11684</v>
      </c>
      <c r="F5" s="19" t="s">
        <v>660</v>
      </c>
    </row>
    <row r="6" spans="1:6" x14ac:dyDescent="0.3">
      <c r="A6" s="901" t="s">
        <v>661</v>
      </c>
      <c r="B6" s="20" t="s">
        <v>662</v>
      </c>
      <c r="C6" s="923" t="s">
        <v>664</v>
      </c>
      <c r="D6" s="901" t="s">
        <v>665</v>
      </c>
      <c r="E6" s="907">
        <v>12519</v>
      </c>
      <c r="F6" s="910" t="s">
        <v>660</v>
      </c>
    </row>
    <row r="7" spans="1:6" ht="15" thickBot="1" x14ac:dyDescent="0.35">
      <c r="A7" s="903"/>
      <c r="B7" s="17" t="s">
        <v>663</v>
      </c>
      <c r="C7" s="924"/>
      <c r="D7" s="903"/>
      <c r="E7" s="909"/>
      <c r="F7" s="912"/>
    </row>
    <row r="8" spans="1:6" ht="30.6" customHeight="1" thickBot="1" x14ac:dyDescent="0.35">
      <c r="A8" s="16" t="s">
        <v>666</v>
      </c>
      <c r="B8" s="17" t="s">
        <v>667</v>
      </c>
      <c r="C8" s="17" t="s">
        <v>668</v>
      </c>
      <c r="D8" s="18" t="s">
        <v>669</v>
      </c>
      <c r="E8" s="118">
        <v>2504</v>
      </c>
      <c r="F8" s="19" t="s">
        <v>660</v>
      </c>
    </row>
    <row r="9" spans="1:6" ht="30.6" customHeight="1" thickBot="1" x14ac:dyDescent="0.35">
      <c r="A9" s="16" t="s">
        <v>670</v>
      </c>
      <c r="B9" s="17" t="s">
        <v>671</v>
      </c>
      <c r="C9" s="17" t="s">
        <v>672</v>
      </c>
      <c r="D9" s="18" t="s">
        <v>673</v>
      </c>
      <c r="E9" s="118">
        <v>47571</v>
      </c>
      <c r="F9" s="19" t="s">
        <v>660</v>
      </c>
    </row>
    <row r="10" spans="1:6" ht="30.6" customHeight="1" thickBot="1" x14ac:dyDescent="0.35">
      <c r="A10" s="16" t="s">
        <v>674</v>
      </c>
      <c r="B10" s="17" t="s">
        <v>675</v>
      </c>
      <c r="C10" s="17" t="s">
        <v>676</v>
      </c>
      <c r="D10" s="18" t="s">
        <v>677</v>
      </c>
      <c r="E10" s="907">
        <v>15273</v>
      </c>
      <c r="F10" s="21"/>
    </row>
    <row r="11" spans="1:6" ht="30.6" customHeight="1" thickBot="1" x14ac:dyDescent="0.35">
      <c r="A11" s="16" t="s">
        <v>678</v>
      </c>
      <c r="B11" s="17" t="s">
        <v>679</v>
      </c>
      <c r="C11" s="17" t="s">
        <v>680</v>
      </c>
      <c r="D11" s="18" t="s">
        <v>681</v>
      </c>
      <c r="E11" s="908"/>
      <c r="F11" s="21"/>
    </row>
    <row r="12" spans="1:6" ht="30.6" customHeight="1" thickBot="1" x14ac:dyDescent="0.35">
      <c r="A12" s="16" t="s">
        <v>682</v>
      </c>
      <c r="B12" s="22" t="s">
        <v>683</v>
      </c>
      <c r="C12" s="17" t="s">
        <v>684</v>
      </c>
      <c r="D12" s="18" t="s">
        <v>685</v>
      </c>
      <c r="E12" s="908"/>
      <c r="F12" s="21"/>
    </row>
    <row r="13" spans="1:6" ht="30.6" customHeight="1" thickBot="1" x14ac:dyDescent="0.35">
      <c r="A13" s="16" t="s">
        <v>686</v>
      </c>
      <c r="B13" s="17" t="s">
        <v>687</v>
      </c>
      <c r="C13" s="17" t="s">
        <v>688</v>
      </c>
      <c r="D13" s="18" t="s">
        <v>689</v>
      </c>
      <c r="E13" s="908"/>
      <c r="F13" s="21"/>
    </row>
    <row r="14" spans="1:6" x14ac:dyDescent="0.3">
      <c r="A14" s="901" t="s">
        <v>690</v>
      </c>
      <c r="B14" s="923" t="s">
        <v>691</v>
      </c>
      <c r="C14" s="23" t="s">
        <v>692</v>
      </c>
      <c r="D14" s="901" t="s">
        <v>694</v>
      </c>
      <c r="E14" s="908"/>
      <c r="F14" s="910" t="s">
        <v>660</v>
      </c>
    </row>
    <row r="15" spans="1:6" ht="15" thickBot="1" x14ac:dyDescent="0.35">
      <c r="A15" s="903"/>
      <c r="B15" s="924"/>
      <c r="C15" s="24" t="s">
        <v>693</v>
      </c>
      <c r="D15" s="903"/>
      <c r="E15" s="909"/>
      <c r="F15" s="912"/>
    </row>
    <row r="16" spans="1:6" ht="16.2" thickBot="1" x14ac:dyDescent="0.35">
      <c r="A16" s="16" t="s">
        <v>695</v>
      </c>
      <c r="B16" s="17" t="s">
        <v>696</v>
      </c>
      <c r="C16" s="17" t="s">
        <v>697</v>
      </c>
      <c r="D16" s="18" t="s">
        <v>698</v>
      </c>
      <c r="E16" s="118">
        <v>27541</v>
      </c>
      <c r="F16" s="19" t="s">
        <v>660</v>
      </c>
    </row>
    <row r="17" spans="1:6" x14ac:dyDescent="0.3">
      <c r="A17" s="901" t="s">
        <v>699</v>
      </c>
      <c r="B17" s="20" t="s">
        <v>700</v>
      </c>
      <c r="C17" s="904">
        <v>3166</v>
      </c>
      <c r="D17" s="901" t="s">
        <v>702</v>
      </c>
      <c r="E17" s="907">
        <v>10432</v>
      </c>
      <c r="F17" s="910" t="s">
        <v>660</v>
      </c>
    </row>
    <row r="18" spans="1:6" ht="15" thickBot="1" x14ac:dyDescent="0.35">
      <c r="A18" s="903"/>
      <c r="B18" s="17" t="s">
        <v>701</v>
      </c>
      <c r="C18" s="906"/>
      <c r="D18" s="903"/>
      <c r="E18" s="909"/>
      <c r="F18" s="912"/>
    </row>
    <row r="19" spans="1:6" ht="30.6" customHeight="1" thickBot="1" x14ac:dyDescent="0.35">
      <c r="A19" s="16" t="s">
        <v>703</v>
      </c>
      <c r="B19" s="17" t="s">
        <v>746</v>
      </c>
      <c r="C19" s="24">
        <v>3987</v>
      </c>
      <c r="D19" s="18" t="s">
        <v>704</v>
      </c>
      <c r="E19" s="118">
        <v>1461</v>
      </c>
      <c r="F19" s="19" t="s">
        <v>705</v>
      </c>
    </row>
    <row r="20" spans="1:6" ht="48.6" customHeight="1" thickBot="1" x14ac:dyDescent="0.35">
      <c r="A20" s="41" t="s">
        <v>706</v>
      </c>
      <c r="B20" s="20" t="s">
        <v>707</v>
      </c>
      <c r="C20" s="23">
        <v>3988</v>
      </c>
      <c r="D20" s="110" t="s">
        <v>708</v>
      </c>
      <c r="E20" s="119">
        <v>23786</v>
      </c>
      <c r="F20" s="111" t="s">
        <v>660</v>
      </c>
    </row>
    <row r="21" spans="1:6" ht="16.95" customHeight="1" x14ac:dyDescent="0.3">
      <c r="A21" s="913" t="s">
        <v>709</v>
      </c>
      <c r="B21" s="112" t="s">
        <v>710</v>
      </c>
      <c r="C21" s="915">
        <v>3301</v>
      </c>
      <c r="D21" s="917" t="s">
        <v>712</v>
      </c>
      <c r="E21" s="919">
        <v>1878</v>
      </c>
      <c r="F21" s="921" t="s">
        <v>705</v>
      </c>
    </row>
    <row r="22" spans="1:6" ht="16.95" customHeight="1" thickBot="1" x14ac:dyDescent="0.35">
      <c r="A22" s="914"/>
      <c r="B22" s="113" t="s">
        <v>825</v>
      </c>
      <c r="C22" s="916"/>
      <c r="D22" s="918"/>
      <c r="E22" s="920"/>
      <c r="F22" s="922"/>
    </row>
    <row r="23" spans="1:6" ht="18" customHeight="1" x14ac:dyDescent="0.3">
      <c r="A23" s="902" t="s">
        <v>713</v>
      </c>
      <c r="B23" s="20" t="s">
        <v>714</v>
      </c>
      <c r="C23" s="905">
        <v>3095</v>
      </c>
      <c r="D23" s="902" t="s">
        <v>716</v>
      </c>
      <c r="E23" s="908">
        <v>13353</v>
      </c>
      <c r="F23" s="911" t="s">
        <v>660</v>
      </c>
    </row>
    <row r="24" spans="1:6" ht="18" customHeight="1" thickBot="1" x14ac:dyDescent="0.35">
      <c r="A24" s="903"/>
      <c r="B24" s="17" t="s">
        <v>715</v>
      </c>
      <c r="C24" s="906"/>
      <c r="D24" s="903"/>
      <c r="E24" s="909"/>
      <c r="F24" s="912"/>
    </row>
    <row r="25" spans="1:6" ht="25.95" customHeight="1" x14ac:dyDescent="0.3">
      <c r="A25" s="901" t="s">
        <v>717</v>
      </c>
      <c r="B25" s="25" t="s">
        <v>718</v>
      </c>
      <c r="C25" s="904">
        <v>3149</v>
      </c>
      <c r="D25" s="901" t="s">
        <v>719</v>
      </c>
      <c r="E25" s="907">
        <v>1461</v>
      </c>
      <c r="F25" s="910" t="s">
        <v>705</v>
      </c>
    </row>
    <row r="26" spans="1:6" ht="25.95" customHeight="1" thickBot="1" x14ac:dyDescent="0.35">
      <c r="A26" s="903"/>
      <c r="B26" s="21" t="s">
        <v>711</v>
      </c>
      <c r="C26" s="906"/>
      <c r="D26" s="903"/>
      <c r="E26" s="909"/>
      <c r="F26" s="912"/>
    </row>
    <row r="27" spans="1:6" x14ac:dyDescent="0.3">
      <c r="A27" s="901" t="s">
        <v>720</v>
      </c>
      <c r="B27" s="20" t="s">
        <v>721</v>
      </c>
      <c r="C27" s="904">
        <v>3110</v>
      </c>
      <c r="D27" s="901" t="s">
        <v>722</v>
      </c>
      <c r="E27" s="907">
        <v>1753</v>
      </c>
      <c r="F27" s="910" t="s">
        <v>705</v>
      </c>
    </row>
    <row r="28" spans="1:6" ht="15" thickBot="1" x14ac:dyDescent="0.35">
      <c r="A28" s="902"/>
      <c r="B28" s="20" t="s">
        <v>747</v>
      </c>
      <c r="C28" s="905"/>
      <c r="D28" s="902"/>
      <c r="E28" s="908"/>
      <c r="F28" s="911"/>
    </row>
    <row r="29" spans="1:6" x14ac:dyDescent="0.3">
      <c r="A29" s="913" t="s">
        <v>723</v>
      </c>
      <c r="B29" s="114" t="s">
        <v>724</v>
      </c>
      <c r="C29" s="915">
        <v>3181</v>
      </c>
      <c r="D29" s="917" t="s">
        <v>725</v>
      </c>
      <c r="E29" s="919">
        <v>14605</v>
      </c>
      <c r="F29" s="921" t="s">
        <v>660</v>
      </c>
    </row>
    <row r="30" spans="1:6" ht="15" thickBot="1" x14ac:dyDescent="0.35">
      <c r="A30" s="914"/>
      <c r="B30" s="113" t="s">
        <v>826</v>
      </c>
      <c r="C30" s="916"/>
      <c r="D30" s="918"/>
      <c r="E30" s="920"/>
      <c r="F30" s="922"/>
    </row>
    <row r="31" spans="1:6" ht="29.4" thickBot="1" x14ac:dyDescent="0.35">
      <c r="A31" s="16" t="s">
        <v>726</v>
      </c>
      <c r="B31" s="17" t="s">
        <v>748</v>
      </c>
      <c r="C31" s="24">
        <v>3105</v>
      </c>
      <c r="D31" s="18" t="s">
        <v>727</v>
      </c>
      <c r="E31" s="118">
        <v>1961</v>
      </c>
      <c r="F31" s="19" t="s">
        <v>705</v>
      </c>
    </row>
    <row r="32" spans="1:6" x14ac:dyDescent="0.3">
      <c r="A32" s="901" t="s">
        <v>728</v>
      </c>
      <c r="B32" s="20" t="s">
        <v>729</v>
      </c>
      <c r="C32" s="904">
        <v>3096</v>
      </c>
      <c r="D32" s="901" t="s">
        <v>731</v>
      </c>
      <c r="E32" s="907">
        <v>2170</v>
      </c>
      <c r="F32" s="910" t="s">
        <v>705</v>
      </c>
    </row>
    <row r="33" spans="1:6" x14ac:dyDescent="0.3">
      <c r="A33" s="902"/>
      <c r="B33" s="20" t="s">
        <v>730</v>
      </c>
      <c r="C33" s="905"/>
      <c r="D33" s="902"/>
      <c r="E33" s="908"/>
      <c r="F33" s="911"/>
    </row>
    <row r="34" spans="1:6" ht="15" thickBot="1" x14ac:dyDescent="0.35">
      <c r="A34" s="903"/>
      <c r="B34" s="21" t="s">
        <v>711</v>
      </c>
      <c r="C34" s="906"/>
      <c r="D34" s="903"/>
      <c r="E34" s="909"/>
      <c r="F34" s="912"/>
    </row>
    <row r="35" spans="1:6" x14ac:dyDescent="0.3">
      <c r="A35" s="901" t="s">
        <v>732</v>
      </c>
      <c r="B35" s="20" t="s">
        <v>733</v>
      </c>
      <c r="C35" s="904">
        <v>3989</v>
      </c>
      <c r="D35" s="901" t="s">
        <v>735</v>
      </c>
      <c r="E35" s="907">
        <v>1836</v>
      </c>
      <c r="F35" s="910" t="s">
        <v>705</v>
      </c>
    </row>
    <row r="36" spans="1:6" x14ac:dyDescent="0.3">
      <c r="A36" s="902"/>
      <c r="B36" s="20" t="s">
        <v>734</v>
      </c>
      <c r="C36" s="905"/>
      <c r="D36" s="902"/>
      <c r="E36" s="908"/>
      <c r="F36" s="911"/>
    </row>
    <row r="37" spans="1:6" ht="15" thickBot="1" x14ac:dyDescent="0.35">
      <c r="A37" s="903"/>
      <c r="B37" s="17" t="s">
        <v>749</v>
      </c>
      <c r="C37" s="906"/>
      <c r="D37" s="903"/>
      <c r="E37" s="909"/>
      <c r="F37" s="912"/>
    </row>
    <row r="38" spans="1:6" ht="16.2" thickBot="1" x14ac:dyDescent="0.35">
      <c r="A38" s="16" t="s">
        <v>736</v>
      </c>
      <c r="B38" s="17" t="s">
        <v>750</v>
      </c>
      <c r="C38" s="24">
        <v>3303</v>
      </c>
      <c r="D38" s="109"/>
      <c r="E38" s="118">
        <v>5500</v>
      </c>
      <c r="F38" s="19" t="s">
        <v>660</v>
      </c>
    </row>
    <row r="39" spans="1:6" ht="16.2" thickBot="1" x14ac:dyDescent="0.35">
      <c r="A39" s="16" t="s">
        <v>737</v>
      </c>
      <c r="B39" s="17" t="s">
        <v>738</v>
      </c>
      <c r="C39" s="17" t="s">
        <v>739</v>
      </c>
      <c r="D39" s="18" t="s">
        <v>740</v>
      </c>
      <c r="E39" s="118">
        <v>3500</v>
      </c>
      <c r="F39" s="19" t="s">
        <v>660</v>
      </c>
    </row>
    <row r="40" spans="1:6" ht="16.2" thickBot="1" x14ac:dyDescent="0.35">
      <c r="A40" s="16" t="s">
        <v>741</v>
      </c>
      <c r="B40" s="17" t="s">
        <v>742</v>
      </c>
      <c r="C40" s="17" t="s">
        <v>743</v>
      </c>
      <c r="D40" s="18" t="s">
        <v>744</v>
      </c>
      <c r="E40" s="118">
        <v>2000</v>
      </c>
      <c r="F40" s="19" t="s">
        <v>660</v>
      </c>
    </row>
    <row r="41" spans="1:6" ht="29.4" customHeight="1" thickBot="1" x14ac:dyDescent="0.35">
      <c r="A41" s="26"/>
      <c r="B41" s="21" t="s">
        <v>745</v>
      </c>
      <c r="C41" s="899"/>
      <c r="D41" s="900"/>
      <c r="E41" s="27">
        <f>SUM(E5:E40)</f>
        <v>202788</v>
      </c>
      <c r="F41" s="21"/>
    </row>
  </sheetData>
  <mergeCells count="51">
    <mergeCell ref="E10:E15"/>
    <mergeCell ref="A14:A15"/>
    <mergeCell ref="B14:B15"/>
    <mergeCell ref="D14:D15"/>
    <mergeCell ref="F14:F15"/>
    <mergeCell ref="A6:A7"/>
    <mergeCell ref="C6:C7"/>
    <mergeCell ref="D6:D7"/>
    <mergeCell ref="E6:E7"/>
    <mergeCell ref="F6:F7"/>
    <mergeCell ref="A21:A22"/>
    <mergeCell ref="C21:C22"/>
    <mergeCell ref="D21:D22"/>
    <mergeCell ref="E21:E22"/>
    <mergeCell ref="F21:F22"/>
    <mergeCell ref="A17:A18"/>
    <mergeCell ref="C17:C18"/>
    <mergeCell ref="D17:D18"/>
    <mergeCell ref="E17:E18"/>
    <mergeCell ref="F17:F18"/>
    <mergeCell ref="A25:A26"/>
    <mergeCell ref="C25:C26"/>
    <mergeCell ref="D25:D26"/>
    <mergeCell ref="E25:E26"/>
    <mergeCell ref="F25:F26"/>
    <mergeCell ref="A23:A24"/>
    <mergeCell ref="C23:C24"/>
    <mergeCell ref="D23:D24"/>
    <mergeCell ref="E23:E24"/>
    <mergeCell ref="F23:F24"/>
    <mergeCell ref="A29:A30"/>
    <mergeCell ref="C29:C30"/>
    <mergeCell ref="D29:D30"/>
    <mergeCell ref="E29:E30"/>
    <mergeCell ref="F29:F30"/>
    <mergeCell ref="A27:A28"/>
    <mergeCell ref="C27:C28"/>
    <mergeCell ref="D27:D28"/>
    <mergeCell ref="E27:E28"/>
    <mergeCell ref="F27:F28"/>
    <mergeCell ref="F32:F34"/>
    <mergeCell ref="A35:A37"/>
    <mergeCell ref="C35:C37"/>
    <mergeCell ref="D35:D37"/>
    <mergeCell ref="E35:E37"/>
    <mergeCell ref="F35:F37"/>
    <mergeCell ref="C41:D41"/>
    <mergeCell ref="A32:A34"/>
    <mergeCell ref="C32:C34"/>
    <mergeCell ref="D32:D34"/>
    <mergeCell ref="E32:E34"/>
  </mergeCells>
  <pageMargins left="0.25" right="0.25" top="0.37" bottom="0.37" header="0.3" footer="0.3"/>
  <pageSetup paperSize="9" scale="8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27"/>
  <sheetViews>
    <sheetView zoomScale="55" zoomScaleNormal="55" workbookViewId="0">
      <selection activeCell="G26" sqref="G26"/>
    </sheetView>
  </sheetViews>
  <sheetFormatPr defaultRowHeight="14.4" x14ac:dyDescent="0.3"/>
  <cols>
    <col min="1" max="1" width="4.33203125" style="5" customWidth="1"/>
    <col min="2" max="2" width="28.109375" style="8" customWidth="1"/>
    <col min="3" max="3" width="16.6640625" style="8" customWidth="1"/>
    <col min="4" max="4" width="18.5546875" style="8" customWidth="1"/>
    <col min="5" max="5" width="14.6640625" style="8" customWidth="1"/>
    <col min="6" max="6" width="16.6640625" style="8" customWidth="1"/>
    <col min="7" max="7" width="16.33203125" style="8" customWidth="1"/>
    <col min="8" max="8" width="14.6640625" style="8" customWidth="1"/>
    <col min="9" max="9" width="13.5546875" style="8" customWidth="1"/>
    <col min="10" max="10" width="11" style="8" bestFit="1" customWidth="1"/>
    <col min="11" max="11" width="13.6640625" style="8" customWidth="1"/>
    <col min="12" max="12" width="13.5546875" style="8" customWidth="1"/>
    <col min="13" max="13" width="11.33203125" style="8" customWidth="1"/>
    <col min="14" max="23" width="8.88671875" style="8"/>
    <col min="24" max="24" width="9.6640625" style="8" customWidth="1"/>
    <col min="25" max="253" width="8.88671875" style="8"/>
    <col min="254" max="254" width="6.109375" style="8" customWidth="1"/>
    <col min="255" max="255" width="28.109375" style="8" customWidth="1"/>
    <col min="256" max="256" width="13.88671875" style="8" customWidth="1"/>
    <col min="257" max="257" width="14.6640625" style="8" customWidth="1"/>
    <col min="258" max="258" width="15.6640625" style="8" customWidth="1"/>
    <col min="259" max="259" width="14.6640625" style="8" customWidth="1"/>
    <col min="260" max="260" width="16.6640625" style="8" customWidth="1"/>
    <col min="261" max="261" width="14.6640625" style="8" customWidth="1"/>
    <col min="262" max="262" width="11.6640625" style="8" customWidth="1"/>
    <col min="263" max="263" width="12.88671875" style="8" customWidth="1"/>
    <col min="264" max="265" width="13.5546875" style="8" customWidth="1"/>
    <col min="266" max="266" width="13.44140625" style="8" customWidth="1"/>
    <col min="267" max="509" width="8.88671875" style="8"/>
    <col min="510" max="510" width="6.109375" style="8" customWidth="1"/>
    <col min="511" max="511" width="28.109375" style="8" customWidth="1"/>
    <col min="512" max="512" width="13.88671875" style="8" customWidth="1"/>
    <col min="513" max="513" width="14.6640625" style="8" customWidth="1"/>
    <col min="514" max="514" width="15.6640625" style="8" customWidth="1"/>
    <col min="515" max="515" width="14.6640625" style="8" customWidth="1"/>
    <col min="516" max="516" width="16.6640625" style="8" customWidth="1"/>
    <col min="517" max="517" width="14.6640625" style="8" customWidth="1"/>
    <col min="518" max="518" width="11.6640625" style="8" customWidth="1"/>
    <col min="519" max="519" width="12.88671875" style="8" customWidth="1"/>
    <col min="520" max="521" width="13.5546875" style="8" customWidth="1"/>
    <col min="522" max="522" width="13.44140625" style="8" customWidth="1"/>
    <col min="523" max="765" width="8.88671875" style="8"/>
    <col min="766" max="766" width="6.109375" style="8" customWidth="1"/>
    <col min="767" max="767" width="28.109375" style="8" customWidth="1"/>
    <col min="768" max="768" width="13.88671875" style="8" customWidth="1"/>
    <col min="769" max="769" width="14.6640625" style="8" customWidth="1"/>
    <col min="770" max="770" width="15.6640625" style="8" customWidth="1"/>
    <col min="771" max="771" width="14.6640625" style="8" customWidth="1"/>
    <col min="772" max="772" width="16.6640625" style="8" customWidth="1"/>
    <col min="773" max="773" width="14.6640625" style="8" customWidth="1"/>
    <col min="774" max="774" width="11.6640625" style="8" customWidth="1"/>
    <col min="775" max="775" width="12.88671875" style="8" customWidth="1"/>
    <col min="776" max="777" width="13.5546875" style="8" customWidth="1"/>
    <col min="778" max="778" width="13.44140625" style="8" customWidth="1"/>
    <col min="779" max="1021" width="8.88671875" style="8"/>
    <col min="1022" max="1022" width="6.109375" style="8" customWidth="1"/>
    <col min="1023" max="1023" width="28.109375" style="8" customWidth="1"/>
    <col min="1024" max="1024" width="13.88671875" style="8" customWidth="1"/>
    <col min="1025" max="1025" width="14.6640625" style="8" customWidth="1"/>
    <col min="1026" max="1026" width="15.6640625" style="8" customWidth="1"/>
    <col min="1027" max="1027" width="14.6640625" style="8" customWidth="1"/>
    <col min="1028" max="1028" width="16.6640625" style="8" customWidth="1"/>
    <col min="1029" max="1029" width="14.6640625" style="8" customWidth="1"/>
    <col min="1030" max="1030" width="11.6640625" style="8" customWidth="1"/>
    <col min="1031" max="1031" width="12.88671875" style="8" customWidth="1"/>
    <col min="1032" max="1033" width="13.5546875" style="8" customWidth="1"/>
    <col min="1034" max="1034" width="13.44140625" style="8" customWidth="1"/>
    <col min="1035" max="1277" width="8.88671875" style="8"/>
    <col min="1278" max="1278" width="6.109375" style="8" customWidth="1"/>
    <col min="1279" max="1279" width="28.109375" style="8" customWidth="1"/>
    <col min="1280" max="1280" width="13.88671875" style="8" customWidth="1"/>
    <col min="1281" max="1281" width="14.6640625" style="8" customWidth="1"/>
    <col min="1282" max="1282" width="15.6640625" style="8" customWidth="1"/>
    <col min="1283" max="1283" width="14.6640625" style="8" customWidth="1"/>
    <col min="1284" max="1284" width="16.6640625" style="8" customWidth="1"/>
    <col min="1285" max="1285" width="14.6640625" style="8" customWidth="1"/>
    <col min="1286" max="1286" width="11.6640625" style="8" customWidth="1"/>
    <col min="1287" max="1287" width="12.88671875" style="8" customWidth="1"/>
    <col min="1288" max="1289" width="13.5546875" style="8" customWidth="1"/>
    <col min="1290" max="1290" width="13.44140625" style="8" customWidth="1"/>
    <col min="1291" max="1533" width="8.88671875" style="8"/>
    <col min="1534" max="1534" width="6.109375" style="8" customWidth="1"/>
    <col min="1535" max="1535" width="28.109375" style="8" customWidth="1"/>
    <col min="1536" max="1536" width="13.88671875" style="8" customWidth="1"/>
    <col min="1537" max="1537" width="14.6640625" style="8" customWidth="1"/>
    <col min="1538" max="1538" width="15.6640625" style="8" customWidth="1"/>
    <col min="1539" max="1539" width="14.6640625" style="8" customWidth="1"/>
    <col min="1540" max="1540" width="16.6640625" style="8" customWidth="1"/>
    <col min="1541" max="1541" width="14.6640625" style="8" customWidth="1"/>
    <col min="1542" max="1542" width="11.6640625" style="8" customWidth="1"/>
    <col min="1543" max="1543" width="12.88671875" style="8" customWidth="1"/>
    <col min="1544" max="1545" width="13.5546875" style="8" customWidth="1"/>
    <col min="1546" max="1546" width="13.44140625" style="8" customWidth="1"/>
    <col min="1547" max="1789" width="8.88671875" style="8"/>
    <col min="1790" max="1790" width="6.109375" style="8" customWidth="1"/>
    <col min="1791" max="1791" width="28.109375" style="8" customWidth="1"/>
    <col min="1792" max="1792" width="13.88671875" style="8" customWidth="1"/>
    <col min="1793" max="1793" width="14.6640625" style="8" customWidth="1"/>
    <col min="1794" max="1794" width="15.6640625" style="8" customWidth="1"/>
    <col min="1795" max="1795" width="14.6640625" style="8" customWidth="1"/>
    <col min="1796" max="1796" width="16.6640625" style="8" customWidth="1"/>
    <col min="1797" max="1797" width="14.6640625" style="8" customWidth="1"/>
    <col min="1798" max="1798" width="11.6640625" style="8" customWidth="1"/>
    <col min="1799" max="1799" width="12.88671875" style="8" customWidth="1"/>
    <col min="1800" max="1801" width="13.5546875" style="8" customWidth="1"/>
    <col min="1802" max="1802" width="13.44140625" style="8" customWidth="1"/>
    <col min="1803" max="2045" width="8.88671875" style="8"/>
    <col min="2046" max="2046" width="6.109375" style="8" customWidth="1"/>
    <col min="2047" max="2047" width="28.109375" style="8" customWidth="1"/>
    <col min="2048" max="2048" width="13.88671875" style="8" customWidth="1"/>
    <col min="2049" max="2049" width="14.6640625" style="8" customWidth="1"/>
    <col min="2050" max="2050" width="15.6640625" style="8" customWidth="1"/>
    <col min="2051" max="2051" width="14.6640625" style="8" customWidth="1"/>
    <col min="2052" max="2052" width="16.6640625" style="8" customWidth="1"/>
    <col min="2053" max="2053" width="14.6640625" style="8" customWidth="1"/>
    <col min="2054" max="2054" width="11.6640625" style="8" customWidth="1"/>
    <col min="2055" max="2055" width="12.88671875" style="8" customWidth="1"/>
    <col min="2056" max="2057" width="13.5546875" style="8" customWidth="1"/>
    <col min="2058" max="2058" width="13.44140625" style="8" customWidth="1"/>
    <col min="2059" max="2301" width="8.88671875" style="8"/>
    <col min="2302" max="2302" width="6.109375" style="8" customWidth="1"/>
    <col min="2303" max="2303" width="28.109375" style="8" customWidth="1"/>
    <col min="2304" max="2304" width="13.88671875" style="8" customWidth="1"/>
    <col min="2305" max="2305" width="14.6640625" style="8" customWidth="1"/>
    <col min="2306" max="2306" width="15.6640625" style="8" customWidth="1"/>
    <col min="2307" max="2307" width="14.6640625" style="8" customWidth="1"/>
    <col min="2308" max="2308" width="16.6640625" style="8" customWidth="1"/>
    <col min="2309" max="2309" width="14.6640625" style="8" customWidth="1"/>
    <col min="2310" max="2310" width="11.6640625" style="8" customWidth="1"/>
    <col min="2311" max="2311" width="12.88671875" style="8" customWidth="1"/>
    <col min="2312" max="2313" width="13.5546875" style="8" customWidth="1"/>
    <col min="2314" max="2314" width="13.44140625" style="8" customWidth="1"/>
    <col min="2315" max="2557" width="8.88671875" style="8"/>
    <col min="2558" max="2558" width="6.109375" style="8" customWidth="1"/>
    <col min="2559" max="2559" width="28.109375" style="8" customWidth="1"/>
    <col min="2560" max="2560" width="13.88671875" style="8" customWidth="1"/>
    <col min="2561" max="2561" width="14.6640625" style="8" customWidth="1"/>
    <col min="2562" max="2562" width="15.6640625" style="8" customWidth="1"/>
    <col min="2563" max="2563" width="14.6640625" style="8" customWidth="1"/>
    <col min="2564" max="2564" width="16.6640625" style="8" customWidth="1"/>
    <col min="2565" max="2565" width="14.6640625" style="8" customWidth="1"/>
    <col min="2566" max="2566" width="11.6640625" style="8" customWidth="1"/>
    <col min="2567" max="2567" width="12.88671875" style="8" customWidth="1"/>
    <col min="2568" max="2569" width="13.5546875" style="8" customWidth="1"/>
    <col min="2570" max="2570" width="13.44140625" style="8" customWidth="1"/>
    <col min="2571" max="2813" width="8.88671875" style="8"/>
    <col min="2814" max="2814" width="6.109375" style="8" customWidth="1"/>
    <col min="2815" max="2815" width="28.109375" style="8" customWidth="1"/>
    <col min="2816" max="2816" width="13.88671875" style="8" customWidth="1"/>
    <col min="2817" max="2817" width="14.6640625" style="8" customWidth="1"/>
    <col min="2818" max="2818" width="15.6640625" style="8" customWidth="1"/>
    <col min="2819" max="2819" width="14.6640625" style="8" customWidth="1"/>
    <col min="2820" max="2820" width="16.6640625" style="8" customWidth="1"/>
    <col min="2821" max="2821" width="14.6640625" style="8" customWidth="1"/>
    <col min="2822" max="2822" width="11.6640625" style="8" customWidth="1"/>
    <col min="2823" max="2823" width="12.88671875" style="8" customWidth="1"/>
    <col min="2824" max="2825" width="13.5546875" style="8" customWidth="1"/>
    <col min="2826" max="2826" width="13.44140625" style="8" customWidth="1"/>
    <col min="2827" max="3069" width="8.88671875" style="8"/>
    <col min="3070" max="3070" width="6.109375" style="8" customWidth="1"/>
    <col min="3071" max="3071" width="28.109375" style="8" customWidth="1"/>
    <col min="3072" max="3072" width="13.88671875" style="8" customWidth="1"/>
    <col min="3073" max="3073" width="14.6640625" style="8" customWidth="1"/>
    <col min="3074" max="3074" width="15.6640625" style="8" customWidth="1"/>
    <col min="3075" max="3075" width="14.6640625" style="8" customWidth="1"/>
    <col min="3076" max="3076" width="16.6640625" style="8" customWidth="1"/>
    <col min="3077" max="3077" width="14.6640625" style="8" customWidth="1"/>
    <col min="3078" max="3078" width="11.6640625" style="8" customWidth="1"/>
    <col min="3079" max="3079" width="12.88671875" style="8" customWidth="1"/>
    <col min="3080" max="3081" width="13.5546875" style="8" customWidth="1"/>
    <col min="3082" max="3082" width="13.44140625" style="8" customWidth="1"/>
    <col min="3083" max="3325" width="8.88671875" style="8"/>
    <col min="3326" max="3326" width="6.109375" style="8" customWidth="1"/>
    <col min="3327" max="3327" width="28.109375" style="8" customWidth="1"/>
    <col min="3328" max="3328" width="13.88671875" style="8" customWidth="1"/>
    <col min="3329" max="3329" width="14.6640625" style="8" customWidth="1"/>
    <col min="3330" max="3330" width="15.6640625" style="8" customWidth="1"/>
    <col min="3331" max="3331" width="14.6640625" style="8" customWidth="1"/>
    <col min="3332" max="3332" width="16.6640625" style="8" customWidth="1"/>
    <col min="3333" max="3333" width="14.6640625" style="8" customWidth="1"/>
    <col min="3334" max="3334" width="11.6640625" style="8" customWidth="1"/>
    <col min="3335" max="3335" width="12.88671875" style="8" customWidth="1"/>
    <col min="3336" max="3337" width="13.5546875" style="8" customWidth="1"/>
    <col min="3338" max="3338" width="13.44140625" style="8" customWidth="1"/>
    <col min="3339" max="3581" width="8.88671875" style="8"/>
    <col min="3582" max="3582" width="6.109375" style="8" customWidth="1"/>
    <col min="3583" max="3583" width="28.109375" style="8" customWidth="1"/>
    <col min="3584" max="3584" width="13.88671875" style="8" customWidth="1"/>
    <col min="3585" max="3585" width="14.6640625" style="8" customWidth="1"/>
    <col min="3586" max="3586" width="15.6640625" style="8" customWidth="1"/>
    <col min="3587" max="3587" width="14.6640625" style="8" customWidth="1"/>
    <col min="3588" max="3588" width="16.6640625" style="8" customWidth="1"/>
    <col min="3589" max="3589" width="14.6640625" style="8" customWidth="1"/>
    <col min="3590" max="3590" width="11.6640625" style="8" customWidth="1"/>
    <col min="3591" max="3591" width="12.88671875" style="8" customWidth="1"/>
    <col min="3592" max="3593" width="13.5546875" style="8" customWidth="1"/>
    <col min="3594" max="3594" width="13.44140625" style="8" customWidth="1"/>
    <col min="3595" max="3837" width="8.88671875" style="8"/>
    <col min="3838" max="3838" width="6.109375" style="8" customWidth="1"/>
    <col min="3839" max="3839" width="28.109375" style="8" customWidth="1"/>
    <col min="3840" max="3840" width="13.88671875" style="8" customWidth="1"/>
    <col min="3841" max="3841" width="14.6640625" style="8" customWidth="1"/>
    <col min="3842" max="3842" width="15.6640625" style="8" customWidth="1"/>
    <col min="3843" max="3843" width="14.6640625" style="8" customWidth="1"/>
    <col min="3844" max="3844" width="16.6640625" style="8" customWidth="1"/>
    <col min="3845" max="3845" width="14.6640625" style="8" customWidth="1"/>
    <col min="3846" max="3846" width="11.6640625" style="8" customWidth="1"/>
    <col min="3847" max="3847" width="12.88671875" style="8" customWidth="1"/>
    <col min="3848" max="3849" width="13.5546875" style="8" customWidth="1"/>
    <col min="3850" max="3850" width="13.44140625" style="8" customWidth="1"/>
    <col min="3851" max="4093" width="8.88671875" style="8"/>
    <col min="4094" max="4094" width="6.109375" style="8" customWidth="1"/>
    <col min="4095" max="4095" width="28.109375" style="8" customWidth="1"/>
    <col min="4096" max="4096" width="13.88671875" style="8" customWidth="1"/>
    <col min="4097" max="4097" width="14.6640625" style="8" customWidth="1"/>
    <col min="4098" max="4098" width="15.6640625" style="8" customWidth="1"/>
    <col min="4099" max="4099" width="14.6640625" style="8" customWidth="1"/>
    <col min="4100" max="4100" width="16.6640625" style="8" customWidth="1"/>
    <col min="4101" max="4101" width="14.6640625" style="8" customWidth="1"/>
    <col min="4102" max="4102" width="11.6640625" style="8" customWidth="1"/>
    <col min="4103" max="4103" width="12.88671875" style="8" customWidth="1"/>
    <col min="4104" max="4105" width="13.5546875" style="8" customWidth="1"/>
    <col min="4106" max="4106" width="13.44140625" style="8" customWidth="1"/>
    <col min="4107" max="4349" width="8.88671875" style="8"/>
    <col min="4350" max="4350" width="6.109375" style="8" customWidth="1"/>
    <col min="4351" max="4351" width="28.109375" style="8" customWidth="1"/>
    <col min="4352" max="4352" width="13.88671875" style="8" customWidth="1"/>
    <col min="4353" max="4353" width="14.6640625" style="8" customWidth="1"/>
    <col min="4354" max="4354" width="15.6640625" style="8" customWidth="1"/>
    <col min="4355" max="4355" width="14.6640625" style="8" customWidth="1"/>
    <col min="4356" max="4356" width="16.6640625" style="8" customWidth="1"/>
    <col min="4357" max="4357" width="14.6640625" style="8" customWidth="1"/>
    <col min="4358" max="4358" width="11.6640625" style="8" customWidth="1"/>
    <col min="4359" max="4359" width="12.88671875" style="8" customWidth="1"/>
    <col min="4360" max="4361" width="13.5546875" style="8" customWidth="1"/>
    <col min="4362" max="4362" width="13.44140625" style="8" customWidth="1"/>
    <col min="4363" max="4605" width="8.88671875" style="8"/>
    <col min="4606" max="4606" width="6.109375" style="8" customWidth="1"/>
    <col min="4607" max="4607" width="28.109375" style="8" customWidth="1"/>
    <col min="4608" max="4608" width="13.88671875" style="8" customWidth="1"/>
    <col min="4609" max="4609" width="14.6640625" style="8" customWidth="1"/>
    <col min="4610" max="4610" width="15.6640625" style="8" customWidth="1"/>
    <col min="4611" max="4611" width="14.6640625" style="8" customWidth="1"/>
    <col min="4612" max="4612" width="16.6640625" style="8" customWidth="1"/>
    <col min="4613" max="4613" width="14.6640625" style="8" customWidth="1"/>
    <col min="4614" max="4614" width="11.6640625" style="8" customWidth="1"/>
    <col min="4615" max="4615" width="12.88671875" style="8" customWidth="1"/>
    <col min="4616" max="4617" width="13.5546875" style="8" customWidth="1"/>
    <col min="4618" max="4618" width="13.44140625" style="8" customWidth="1"/>
    <col min="4619" max="4861" width="8.88671875" style="8"/>
    <col min="4862" max="4862" width="6.109375" style="8" customWidth="1"/>
    <col min="4863" max="4863" width="28.109375" style="8" customWidth="1"/>
    <col min="4864" max="4864" width="13.88671875" style="8" customWidth="1"/>
    <col min="4865" max="4865" width="14.6640625" style="8" customWidth="1"/>
    <col min="4866" max="4866" width="15.6640625" style="8" customWidth="1"/>
    <col min="4867" max="4867" width="14.6640625" style="8" customWidth="1"/>
    <col min="4868" max="4868" width="16.6640625" style="8" customWidth="1"/>
    <col min="4869" max="4869" width="14.6640625" style="8" customWidth="1"/>
    <col min="4870" max="4870" width="11.6640625" style="8" customWidth="1"/>
    <col min="4871" max="4871" width="12.88671875" style="8" customWidth="1"/>
    <col min="4872" max="4873" width="13.5546875" style="8" customWidth="1"/>
    <col min="4874" max="4874" width="13.44140625" style="8" customWidth="1"/>
    <col min="4875" max="5117" width="8.88671875" style="8"/>
    <col min="5118" max="5118" width="6.109375" style="8" customWidth="1"/>
    <col min="5119" max="5119" width="28.109375" style="8" customWidth="1"/>
    <col min="5120" max="5120" width="13.88671875" style="8" customWidth="1"/>
    <col min="5121" max="5121" width="14.6640625" style="8" customWidth="1"/>
    <col min="5122" max="5122" width="15.6640625" style="8" customWidth="1"/>
    <col min="5123" max="5123" width="14.6640625" style="8" customWidth="1"/>
    <col min="5124" max="5124" width="16.6640625" style="8" customWidth="1"/>
    <col min="5125" max="5125" width="14.6640625" style="8" customWidth="1"/>
    <col min="5126" max="5126" width="11.6640625" style="8" customWidth="1"/>
    <col min="5127" max="5127" width="12.88671875" style="8" customWidth="1"/>
    <col min="5128" max="5129" width="13.5546875" style="8" customWidth="1"/>
    <col min="5130" max="5130" width="13.44140625" style="8" customWidth="1"/>
    <col min="5131" max="5373" width="8.88671875" style="8"/>
    <col min="5374" max="5374" width="6.109375" style="8" customWidth="1"/>
    <col min="5375" max="5375" width="28.109375" style="8" customWidth="1"/>
    <col min="5376" max="5376" width="13.88671875" style="8" customWidth="1"/>
    <col min="5377" max="5377" width="14.6640625" style="8" customWidth="1"/>
    <col min="5378" max="5378" width="15.6640625" style="8" customWidth="1"/>
    <col min="5379" max="5379" width="14.6640625" style="8" customWidth="1"/>
    <col min="5380" max="5380" width="16.6640625" style="8" customWidth="1"/>
    <col min="5381" max="5381" width="14.6640625" style="8" customWidth="1"/>
    <col min="5382" max="5382" width="11.6640625" style="8" customWidth="1"/>
    <col min="5383" max="5383" width="12.88671875" style="8" customWidth="1"/>
    <col min="5384" max="5385" width="13.5546875" style="8" customWidth="1"/>
    <col min="5386" max="5386" width="13.44140625" style="8" customWidth="1"/>
    <col min="5387" max="5629" width="8.88671875" style="8"/>
    <col min="5630" max="5630" width="6.109375" style="8" customWidth="1"/>
    <col min="5631" max="5631" width="28.109375" style="8" customWidth="1"/>
    <col min="5632" max="5632" width="13.88671875" style="8" customWidth="1"/>
    <col min="5633" max="5633" width="14.6640625" style="8" customWidth="1"/>
    <col min="5634" max="5634" width="15.6640625" style="8" customWidth="1"/>
    <col min="5635" max="5635" width="14.6640625" style="8" customWidth="1"/>
    <col min="5636" max="5636" width="16.6640625" style="8" customWidth="1"/>
    <col min="5637" max="5637" width="14.6640625" style="8" customWidth="1"/>
    <col min="5638" max="5638" width="11.6640625" style="8" customWidth="1"/>
    <col min="5639" max="5639" width="12.88671875" style="8" customWidth="1"/>
    <col min="5640" max="5641" width="13.5546875" style="8" customWidth="1"/>
    <col min="5642" max="5642" width="13.44140625" style="8" customWidth="1"/>
    <col min="5643" max="5885" width="8.88671875" style="8"/>
    <col min="5886" max="5886" width="6.109375" style="8" customWidth="1"/>
    <col min="5887" max="5887" width="28.109375" style="8" customWidth="1"/>
    <col min="5888" max="5888" width="13.88671875" style="8" customWidth="1"/>
    <col min="5889" max="5889" width="14.6640625" style="8" customWidth="1"/>
    <col min="5890" max="5890" width="15.6640625" style="8" customWidth="1"/>
    <col min="5891" max="5891" width="14.6640625" style="8" customWidth="1"/>
    <col min="5892" max="5892" width="16.6640625" style="8" customWidth="1"/>
    <col min="5893" max="5893" width="14.6640625" style="8" customWidth="1"/>
    <col min="5894" max="5894" width="11.6640625" style="8" customWidth="1"/>
    <col min="5895" max="5895" width="12.88671875" style="8" customWidth="1"/>
    <col min="5896" max="5897" width="13.5546875" style="8" customWidth="1"/>
    <col min="5898" max="5898" width="13.44140625" style="8" customWidth="1"/>
    <col min="5899" max="6141" width="8.88671875" style="8"/>
    <col min="6142" max="6142" width="6.109375" style="8" customWidth="1"/>
    <col min="6143" max="6143" width="28.109375" style="8" customWidth="1"/>
    <col min="6144" max="6144" width="13.88671875" style="8" customWidth="1"/>
    <col min="6145" max="6145" width="14.6640625" style="8" customWidth="1"/>
    <col min="6146" max="6146" width="15.6640625" style="8" customWidth="1"/>
    <col min="6147" max="6147" width="14.6640625" style="8" customWidth="1"/>
    <col min="6148" max="6148" width="16.6640625" style="8" customWidth="1"/>
    <col min="6149" max="6149" width="14.6640625" style="8" customWidth="1"/>
    <col min="6150" max="6150" width="11.6640625" style="8" customWidth="1"/>
    <col min="6151" max="6151" width="12.88671875" style="8" customWidth="1"/>
    <col min="6152" max="6153" width="13.5546875" style="8" customWidth="1"/>
    <col min="6154" max="6154" width="13.44140625" style="8" customWidth="1"/>
    <col min="6155" max="6397" width="8.88671875" style="8"/>
    <col min="6398" max="6398" width="6.109375" style="8" customWidth="1"/>
    <col min="6399" max="6399" width="28.109375" style="8" customWidth="1"/>
    <col min="6400" max="6400" width="13.88671875" style="8" customWidth="1"/>
    <col min="6401" max="6401" width="14.6640625" style="8" customWidth="1"/>
    <col min="6402" max="6402" width="15.6640625" style="8" customWidth="1"/>
    <col min="6403" max="6403" width="14.6640625" style="8" customWidth="1"/>
    <col min="6404" max="6404" width="16.6640625" style="8" customWidth="1"/>
    <col min="6405" max="6405" width="14.6640625" style="8" customWidth="1"/>
    <col min="6406" max="6406" width="11.6640625" style="8" customWidth="1"/>
    <col min="6407" max="6407" width="12.88671875" style="8" customWidth="1"/>
    <col min="6408" max="6409" width="13.5546875" style="8" customWidth="1"/>
    <col min="6410" max="6410" width="13.44140625" style="8" customWidth="1"/>
    <col min="6411" max="6653" width="8.88671875" style="8"/>
    <col min="6654" max="6654" width="6.109375" style="8" customWidth="1"/>
    <col min="6655" max="6655" width="28.109375" style="8" customWidth="1"/>
    <col min="6656" max="6656" width="13.88671875" style="8" customWidth="1"/>
    <col min="6657" max="6657" width="14.6640625" style="8" customWidth="1"/>
    <col min="6658" max="6658" width="15.6640625" style="8" customWidth="1"/>
    <col min="6659" max="6659" width="14.6640625" style="8" customWidth="1"/>
    <col min="6660" max="6660" width="16.6640625" style="8" customWidth="1"/>
    <col min="6661" max="6661" width="14.6640625" style="8" customWidth="1"/>
    <col min="6662" max="6662" width="11.6640625" style="8" customWidth="1"/>
    <col min="6663" max="6663" width="12.88671875" style="8" customWidth="1"/>
    <col min="6664" max="6665" width="13.5546875" style="8" customWidth="1"/>
    <col min="6666" max="6666" width="13.44140625" style="8" customWidth="1"/>
    <col min="6667" max="6909" width="8.88671875" style="8"/>
    <col min="6910" max="6910" width="6.109375" style="8" customWidth="1"/>
    <col min="6911" max="6911" width="28.109375" style="8" customWidth="1"/>
    <col min="6912" max="6912" width="13.88671875" style="8" customWidth="1"/>
    <col min="6913" max="6913" width="14.6640625" style="8" customWidth="1"/>
    <col min="6914" max="6914" width="15.6640625" style="8" customWidth="1"/>
    <col min="6915" max="6915" width="14.6640625" style="8" customWidth="1"/>
    <col min="6916" max="6916" width="16.6640625" style="8" customWidth="1"/>
    <col min="6917" max="6917" width="14.6640625" style="8" customWidth="1"/>
    <col min="6918" max="6918" width="11.6640625" style="8" customWidth="1"/>
    <col min="6919" max="6919" width="12.88671875" style="8" customWidth="1"/>
    <col min="6920" max="6921" width="13.5546875" style="8" customWidth="1"/>
    <col min="6922" max="6922" width="13.44140625" style="8" customWidth="1"/>
    <col min="6923" max="7165" width="8.88671875" style="8"/>
    <col min="7166" max="7166" width="6.109375" style="8" customWidth="1"/>
    <col min="7167" max="7167" width="28.109375" style="8" customWidth="1"/>
    <col min="7168" max="7168" width="13.88671875" style="8" customWidth="1"/>
    <col min="7169" max="7169" width="14.6640625" style="8" customWidth="1"/>
    <col min="7170" max="7170" width="15.6640625" style="8" customWidth="1"/>
    <col min="7171" max="7171" width="14.6640625" style="8" customWidth="1"/>
    <col min="7172" max="7172" width="16.6640625" style="8" customWidth="1"/>
    <col min="7173" max="7173" width="14.6640625" style="8" customWidth="1"/>
    <col min="7174" max="7174" width="11.6640625" style="8" customWidth="1"/>
    <col min="7175" max="7175" width="12.88671875" style="8" customWidth="1"/>
    <col min="7176" max="7177" width="13.5546875" style="8" customWidth="1"/>
    <col min="7178" max="7178" width="13.44140625" style="8" customWidth="1"/>
    <col min="7179" max="7421" width="8.88671875" style="8"/>
    <col min="7422" max="7422" width="6.109375" style="8" customWidth="1"/>
    <col min="7423" max="7423" width="28.109375" style="8" customWidth="1"/>
    <col min="7424" max="7424" width="13.88671875" style="8" customWidth="1"/>
    <col min="7425" max="7425" width="14.6640625" style="8" customWidth="1"/>
    <col min="7426" max="7426" width="15.6640625" style="8" customWidth="1"/>
    <col min="7427" max="7427" width="14.6640625" style="8" customWidth="1"/>
    <col min="7428" max="7428" width="16.6640625" style="8" customWidth="1"/>
    <col min="7429" max="7429" width="14.6640625" style="8" customWidth="1"/>
    <col min="7430" max="7430" width="11.6640625" style="8" customWidth="1"/>
    <col min="7431" max="7431" width="12.88671875" style="8" customWidth="1"/>
    <col min="7432" max="7433" width="13.5546875" style="8" customWidth="1"/>
    <col min="7434" max="7434" width="13.44140625" style="8" customWidth="1"/>
    <col min="7435" max="7677" width="8.88671875" style="8"/>
    <col min="7678" max="7678" width="6.109375" style="8" customWidth="1"/>
    <col min="7679" max="7679" width="28.109375" style="8" customWidth="1"/>
    <col min="7680" max="7680" width="13.88671875" style="8" customWidth="1"/>
    <col min="7681" max="7681" width="14.6640625" style="8" customWidth="1"/>
    <col min="7682" max="7682" width="15.6640625" style="8" customWidth="1"/>
    <col min="7683" max="7683" width="14.6640625" style="8" customWidth="1"/>
    <col min="7684" max="7684" width="16.6640625" style="8" customWidth="1"/>
    <col min="7685" max="7685" width="14.6640625" style="8" customWidth="1"/>
    <col min="7686" max="7686" width="11.6640625" style="8" customWidth="1"/>
    <col min="7687" max="7687" width="12.88671875" style="8" customWidth="1"/>
    <col min="7688" max="7689" width="13.5546875" style="8" customWidth="1"/>
    <col min="7690" max="7690" width="13.44140625" style="8" customWidth="1"/>
    <col min="7691" max="7933" width="8.88671875" style="8"/>
    <col min="7934" max="7934" width="6.109375" style="8" customWidth="1"/>
    <col min="7935" max="7935" width="28.109375" style="8" customWidth="1"/>
    <col min="7936" max="7936" width="13.88671875" style="8" customWidth="1"/>
    <col min="7937" max="7937" width="14.6640625" style="8" customWidth="1"/>
    <col min="7938" max="7938" width="15.6640625" style="8" customWidth="1"/>
    <col min="7939" max="7939" width="14.6640625" style="8" customWidth="1"/>
    <col min="7940" max="7940" width="16.6640625" style="8" customWidth="1"/>
    <col min="7941" max="7941" width="14.6640625" style="8" customWidth="1"/>
    <col min="7942" max="7942" width="11.6640625" style="8" customWidth="1"/>
    <col min="7943" max="7943" width="12.88671875" style="8" customWidth="1"/>
    <col min="7944" max="7945" width="13.5546875" style="8" customWidth="1"/>
    <col min="7946" max="7946" width="13.44140625" style="8" customWidth="1"/>
    <col min="7947" max="8189" width="8.88671875" style="8"/>
    <col min="8190" max="8190" width="6.109375" style="8" customWidth="1"/>
    <col min="8191" max="8191" width="28.109375" style="8" customWidth="1"/>
    <col min="8192" max="8192" width="13.88671875" style="8" customWidth="1"/>
    <col min="8193" max="8193" width="14.6640625" style="8" customWidth="1"/>
    <col min="8194" max="8194" width="15.6640625" style="8" customWidth="1"/>
    <col min="8195" max="8195" width="14.6640625" style="8" customWidth="1"/>
    <col min="8196" max="8196" width="16.6640625" style="8" customWidth="1"/>
    <col min="8197" max="8197" width="14.6640625" style="8" customWidth="1"/>
    <col min="8198" max="8198" width="11.6640625" style="8" customWidth="1"/>
    <col min="8199" max="8199" width="12.88671875" style="8" customWidth="1"/>
    <col min="8200" max="8201" width="13.5546875" style="8" customWidth="1"/>
    <col min="8202" max="8202" width="13.44140625" style="8" customWidth="1"/>
    <col min="8203" max="8445" width="8.88671875" style="8"/>
    <col min="8446" max="8446" width="6.109375" style="8" customWidth="1"/>
    <col min="8447" max="8447" width="28.109375" style="8" customWidth="1"/>
    <col min="8448" max="8448" width="13.88671875" style="8" customWidth="1"/>
    <col min="8449" max="8449" width="14.6640625" style="8" customWidth="1"/>
    <col min="8450" max="8450" width="15.6640625" style="8" customWidth="1"/>
    <col min="8451" max="8451" width="14.6640625" style="8" customWidth="1"/>
    <col min="8452" max="8452" width="16.6640625" style="8" customWidth="1"/>
    <col min="8453" max="8453" width="14.6640625" style="8" customWidth="1"/>
    <col min="8454" max="8454" width="11.6640625" style="8" customWidth="1"/>
    <col min="8455" max="8455" width="12.88671875" style="8" customWidth="1"/>
    <col min="8456" max="8457" width="13.5546875" style="8" customWidth="1"/>
    <col min="8458" max="8458" width="13.44140625" style="8" customWidth="1"/>
    <col min="8459" max="8701" width="8.88671875" style="8"/>
    <col min="8702" max="8702" width="6.109375" style="8" customWidth="1"/>
    <col min="8703" max="8703" width="28.109375" style="8" customWidth="1"/>
    <col min="8704" max="8704" width="13.88671875" style="8" customWidth="1"/>
    <col min="8705" max="8705" width="14.6640625" style="8" customWidth="1"/>
    <col min="8706" max="8706" width="15.6640625" style="8" customWidth="1"/>
    <col min="8707" max="8707" width="14.6640625" style="8" customWidth="1"/>
    <col min="8708" max="8708" width="16.6640625" style="8" customWidth="1"/>
    <col min="8709" max="8709" width="14.6640625" style="8" customWidth="1"/>
    <col min="8710" max="8710" width="11.6640625" style="8" customWidth="1"/>
    <col min="8711" max="8711" width="12.88671875" style="8" customWidth="1"/>
    <col min="8712" max="8713" width="13.5546875" style="8" customWidth="1"/>
    <col min="8714" max="8714" width="13.44140625" style="8" customWidth="1"/>
    <col min="8715" max="8957" width="8.88671875" style="8"/>
    <col min="8958" max="8958" width="6.109375" style="8" customWidth="1"/>
    <col min="8959" max="8959" width="28.109375" style="8" customWidth="1"/>
    <col min="8960" max="8960" width="13.88671875" style="8" customWidth="1"/>
    <col min="8961" max="8961" width="14.6640625" style="8" customWidth="1"/>
    <col min="8962" max="8962" width="15.6640625" style="8" customWidth="1"/>
    <col min="8963" max="8963" width="14.6640625" style="8" customWidth="1"/>
    <col min="8964" max="8964" width="16.6640625" style="8" customWidth="1"/>
    <col min="8965" max="8965" width="14.6640625" style="8" customWidth="1"/>
    <col min="8966" max="8966" width="11.6640625" style="8" customWidth="1"/>
    <col min="8967" max="8967" width="12.88671875" style="8" customWidth="1"/>
    <col min="8968" max="8969" width="13.5546875" style="8" customWidth="1"/>
    <col min="8970" max="8970" width="13.44140625" style="8" customWidth="1"/>
    <col min="8971" max="9213" width="8.88671875" style="8"/>
    <col min="9214" max="9214" width="6.109375" style="8" customWidth="1"/>
    <col min="9215" max="9215" width="28.109375" style="8" customWidth="1"/>
    <col min="9216" max="9216" width="13.88671875" style="8" customWidth="1"/>
    <col min="9217" max="9217" width="14.6640625" style="8" customWidth="1"/>
    <col min="9218" max="9218" width="15.6640625" style="8" customWidth="1"/>
    <col min="9219" max="9219" width="14.6640625" style="8" customWidth="1"/>
    <col min="9220" max="9220" width="16.6640625" style="8" customWidth="1"/>
    <col min="9221" max="9221" width="14.6640625" style="8" customWidth="1"/>
    <col min="9222" max="9222" width="11.6640625" style="8" customWidth="1"/>
    <col min="9223" max="9223" width="12.88671875" style="8" customWidth="1"/>
    <col min="9224" max="9225" width="13.5546875" style="8" customWidth="1"/>
    <col min="9226" max="9226" width="13.44140625" style="8" customWidth="1"/>
    <col min="9227" max="9469" width="8.88671875" style="8"/>
    <col min="9470" max="9470" width="6.109375" style="8" customWidth="1"/>
    <col min="9471" max="9471" width="28.109375" style="8" customWidth="1"/>
    <col min="9472" max="9472" width="13.88671875" style="8" customWidth="1"/>
    <col min="9473" max="9473" width="14.6640625" style="8" customWidth="1"/>
    <col min="9474" max="9474" width="15.6640625" style="8" customWidth="1"/>
    <col min="9475" max="9475" width="14.6640625" style="8" customWidth="1"/>
    <col min="9476" max="9476" width="16.6640625" style="8" customWidth="1"/>
    <col min="9477" max="9477" width="14.6640625" style="8" customWidth="1"/>
    <col min="9478" max="9478" width="11.6640625" style="8" customWidth="1"/>
    <col min="9479" max="9479" width="12.88671875" style="8" customWidth="1"/>
    <col min="9480" max="9481" width="13.5546875" style="8" customWidth="1"/>
    <col min="9482" max="9482" width="13.44140625" style="8" customWidth="1"/>
    <col min="9483" max="9725" width="8.88671875" style="8"/>
    <col min="9726" max="9726" width="6.109375" style="8" customWidth="1"/>
    <col min="9727" max="9727" width="28.109375" style="8" customWidth="1"/>
    <col min="9728" max="9728" width="13.88671875" style="8" customWidth="1"/>
    <col min="9729" max="9729" width="14.6640625" style="8" customWidth="1"/>
    <col min="9730" max="9730" width="15.6640625" style="8" customWidth="1"/>
    <col min="9731" max="9731" width="14.6640625" style="8" customWidth="1"/>
    <col min="9732" max="9732" width="16.6640625" style="8" customWidth="1"/>
    <col min="9733" max="9733" width="14.6640625" style="8" customWidth="1"/>
    <col min="9734" max="9734" width="11.6640625" style="8" customWidth="1"/>
    <col min="9735" max="9735" width="12.88671875" style="8" customWidth="1"/>
    <col min="9736" max="9737" width="13.5546875" style="8" customWidth="1"/>
    <col min="9738" max="9738" width="13.44140625" style="8" customWidth="1"/>
    <col min="9739" max="9981" width="8.88671875" style="8"/>
    <col min="9982" max="9982" width="6.109375" style="8" customWidth="1"/>
    <col min="9983" max="9983" width="28.109375" style="8" customWidth="1"/>
    <col min="9984" max="9984" width="13.88671875" style="8" customWidth="1"/>
    <col min="9985" max="9985" width="14.6640625" style="8" customWidth="1"/>
    <col min="9986" max="9986" width="15.6640625" style="8" customWidth="1"/>
    <col min="9987" max="9987" width="14.6640625" style="8" customWidth="1"/>
    <col min="9988" max="9988" width="16.6640625" style="8" customWidth="1"/>
    <col min="9989" max="9989" width="14.6640625" style="8" customWidth="1"/>
    <col min="9990" max="9990" width="11.6640625" style="8" customWidth="1"/>
    <col min="9991" max="9991" width="12.88671875" style="8" customWidth="1"/>
    <col min="9992" max="9993" width="13.5546875" style="8" customWidth="1"/>
    <col min="9994" max="9994" width="13.44140625" style="8" customWidth="1"/>
    <col min="9995" max="10237" width="8.88671875" style="8"/>
    <col min="10238" max="10238" width="6.109375" style="8" customWidth="1"/>
    <col min="10239" max="10239" width="28.109375" style="8" customWidth="1"/>
    <col min="10240" max="10240" width="13.88671875" style="8" customWidth="1"/>
    <col min="10241" max="10241" width="14.6640625" style="8" customWidth="1"/>
    <col min="10242" max="10242" width="15.6640625" style="8" customWidth="1"/>
    <col min="10243" max="10243" width="14.6640625" style="8" customWidth="1"/>
    <col min="10244" max="10244" width="16.6640625" style="8" customWidth="1"/>
    <col min="10245" max="10245" width="14.6640625" style="8" customWidth="1"/>
    <col min="10246" max="10246" width="11.6640625" style="8" customWidth="1"/>
    <col min="10247" max="10247" width="12.88671875" style="8" customWidth="1"/>
    <col min="10248" max="10249" width="13.5546875" style="8" customWidth="1"/>
    <col min="10250" max="10250" width="13.44140625" style="8" customWidth="1"/>
    <col min="10251" max="10493" width="8.88671875" style="8"/>
    <col min="10494" max="10494" width="6.109375" style="8" customWidth="1"/>
    <col min="10495" max="10495" width="28.109375" style="8" customWidth="1"/>
    <col min="10496" max="10496" width="13.88671875" style="8" customWidth="1"/>
    <col min="10497" max="10497" width="14.6640625" style="8" customWidth="1"/>
    <col min="10498" max="10498" width="15.6640625" style="8" customWidth="1"/>
    <col min="10499" max="10499" width="14.6640625" style="8" customWidth="1"/>
    <col min="10500" max="10500" width="16.6640625" style="8" customWidth="1"/>
    <col min="10501" max="10501" width="14.6640625" style="8" customWidth="1"/>
    <col min="10502" max="10502" width="11.6640625" style="8" customWidth="1"/>
    <col min="10503" max="10503" width="12.88671875" style="8" customWidth="1"/>
    <col min="10504" max="10505" width="13.5546875" style="8" customWidth="1"/>
    <col min="10506" max="10506" width="13.44140625" style="8" customWidth="1"/>
    <col min="10507" max="10749" width="8.88671875" style="8"/>
    <col min="10750" max="10750" width="6.109375" style="8" customWidth="1"/>
    <col min="10751" max="10751" width="28.109375" style="8" customWidth="1"/>
    <col min="10752" max="10752" width="13.88671875" style="8" customWidth="1"/>
    <col min="10753" max="10753" width="14.6640625" style="8" customWidth="1"/>
    <col min="10754" max="10754" width="15.6640625" style="8" customWidth="1"/>
    <col min="10755" max="10755" width="14.6640625" style="8" customWidth="1"/>
    <col min="10756" max="10756" width="16.6640625" style="8" customWidth="1"/>
    <col min="10757" max="10757" width="14.6640625" style="8" customWidth="1"/>
    <col min="10758" max="10758" width="11.6640625" style="8" customWidth="1"/>
    <col min="10759" max="10759" width="12.88671875" style="8" customWidth="1"/>
    <col min="10760" max="10761" width="13.5546875" style="8" customWidth="1"/>
    <col min="10762" max="10762" width="13.44140625" style="8" customWidth="1"/>
    <col min="10763" max="11005" width="8.88671875" style="8"/>
    <col min="11006" max="11006" width="6.109375" style="8" customWidth="1"/>
    <col min="11007" max="11007" width="28.109375" style="8" customWidth="1"/>
    <col min="11008" max="11008" width="13.88671875" style="8" customWidth="1"/>
    <col min="11009" max="11009" width="14.6640625" style="8" customWidth="1"/>
    <col min="11010" max="11010" width="15.6640625" style="8" customWidth="1"/>
    <col min="11011" max="11011" width="14.6640625" style="8" customWidth="1"/>
    <col min="11012" max="11012" width="16.6640625" style="8" customWidth="1"/>
    <col min="11013" max="11013" width="14.6640625" style="8" customWidth="1"/>
    <col min="11014" max="11014" width="11.6640625" style="8" customWidth="1"/>
    <col min="11015" max="11015" width="12.88671875" style="8" customWidth="1"/>
    <col min="11016" max="11017" width="13.5546875" style="8" customWidth="1"/>
    <col min="11018" max="11018" width="13.44140625" style="8" customWidth="1"/>
    <col min="11019" max="11261" width="8.88671875" style="8"/>
    <col min="11262" max="11262" width="6.109375" style="8" customWidth="1"/>
    <col min="11263" max="11263" width="28.109375" style="8" customWidth="1"/>
    <col min="11264" max="11264" width="13.88671875" style="8" customWidth="1"/>
    <col min="11265" max="11265" width="14.6640625" style="8" customWidth="1"/>
    <col min="11266" max="11266" width="15.6640625" style="8" customWidth="1"/>
    <col min="11267" max="11267" width="14.6640625" style="8" customWidth="1"/>
    <col min="11268" max="11268" width="16.6640625" style="8" customWidth="1"/>
    <col min="11269" max="11269" width="14.6640625" style="8" customWidth="1"/>
    <col min="11270" max="11270" width="11.6640625" style="8" customWidth="1"/>
    <col min="11271" max="11271" width="12.88671875" style="8" customWidth="1"/>
    <col min="11272" max="11273" width="13.5546875" style="8" customWidth="1"/>
    <col min="11274" max="11274" width="13.44140625" style="8" customWidth="1"/>
    <col min="11275" max="11517" width="8.88671875" style="8"/>
    <col min="11518" max="11518" width="6.109375" style="8" customWidth="1"/>
    <col min="11519" max="11519" width="28.109375" style="8" customWidth="1"/>
    <col min="11520" max="11520" width="13.88671875" style="8" customWidth="1"/>
    <col min="11521" max="11521" width="14.6640625" style="8" customWidth="1"/>
    <col min="11522" max="11522" width="15.6640625" style="8" customWidth="1"/>
    <col min="11523" max="11523" width="14.6640625" style="8" customWidth="1"/>
    <col min="11524" max="11524" width="16.6640625" style="8" customWidth="1"/>
    <col min="11525" max="11525" width="14.6640625" style="8" customWidth="1"/>
    <col min="11526" max="11526" width="11.6640625" style="8" customWidth="1"/>
    <col min="11527" max="11527" width="12.88671875" style="8" customWidth="1"/>
    <col min="11528" max="11529" width="13.5546875" style="8" customWidth="1"/>
    <col min="11530" max="11530" width="13.44140625" style="8" customWidth="1"/>
    <col min="11531" max="11773" width="8.88671875" style="8"/>
    <col min="11774" max="11774" width="6.109375" style="8" customWidth="1"/>
    <col min="11775" max="11775" width="28.109375" style="8" customWidth="1"/>
    <col min="11776" max="11776" width="13.88671875" style="8" customWidth="1"/>
    <col min="11777" max="11777" width="14.6640625" style="8" customWidth="1"/>
    <col min="11778" max="11778" width="15.6640625" style="8" customWidth="1"/>
    <col min="11779" max="11779" width="14.6640625" style="8" customWidth="1"/>
    <col min="11780" max="11780" width="16.6640625" style="8" customWidth="1"/>
    <col min="11781" max="11781" width="14.6640625" style="8" customWidth="1"/>
    <col min="11782" max="11782" width="11.6640625" style="8" customWidth="1"/>
    <col min="11783" max="11783" width="12.88671875" style="8" customWidth="1"/>
    <col min="11784" max="11785" width="13.5546875" style="8" customWidth="1"/>
    <col min="11786" max="11786" width="13.44140625" style="8" customWidth="1"/>
    <col min="11787" max="12029" width="8.88671875" style="8"/>
    <col min="12030" max="12030" width="6.109375" style="8" customWidth="1"/>
    <col min="12031" max="12031" width="28.109375" style="8" customWidth="1"/>
    <col min="12032" max="12032" width="13.88671875" style="8" customWidth="1"/>
    <col min="12033" max="12033" width="14.6640625" style="8" customWidth="1"/>
    <col min="12034" max="12034" width="15.6640625" style="8" customWidth="1"/>
    <col min="12035" max="12035" width="14.6640625" style="8" customWidth="1"/>
    <col min="12036" max="12036" width="16.6640625" style="8" customWidth="1"/>
    <col min="12037" max="12037" width="14.6640625" style="8" customWidth="1"/>
    <col min="12038" max="12038" width="11.6640625" style="8" customWidth="1"/>
    <col min="12039" max="12039" width="12.88671875" style="8" customWidth="1"/>
    <col min="12040" max="12041" width="13.5546875" style="8" customWidth="1"/>
    <col min="12042" max="12042" width="13.44140625" style="8" customWidth="1"/>
    <col min="12043" max="12285" width="8.88671875" style="8"/>
    <col min="12286" max="12286" width="6.109375" style="8" customWidth="1"/>
    <col min="12287" max="12287" width="28.109375" style="8" customWidth="1"/>
    <col min="12288" max="12288" width="13.88671875" style="8" customWidth="1"/>
    <col min="12289" max="12289" width="14.6640625" style="8" customWidth="1"/>
    <col min="12290" max="12290" width="15.6640625" style="8" customWidth="1"/>
    <col min="12291" max="12291" width="14.6640625" style="8" customWidth="1"/>
    <col min="12292" max="12292" width="16.6640625" style="8" customWidth="1"/>
    <col min="12293" max="12293" width="14.6640625" style="8" customWidth="1"/>
    <col min="12294" max="12294" width="11.6640625" style="8" customWidth="1"/>
    <col min="12295" max="12295" width="12.88671875" style="8" customWidth="1"/>
    <col min="12296" max="12297" width="13.5546875" style="8" customWidth="1"/>
    <col min="12298" max="12298" width="13.44140625" style="8" customWidth="1"/>
    <col min="12299" max="12541" width="8.88671875" style="8"/>
    <col min="12542" max="12542" width="6.109375" style="8" customWidth="1"/>
    <col min="12543" max="12543" width="28.109375" style="8" customWidth="1"/>
    <col min="12544" max="12544" width="13.88671875" style="8" customWidth="1"/>
    <col min="12545" max="12545" width="14.6640625" style="8" customWidth="1"/>
    <col min="12546" max="12546" width="15.6640625" style="8" customWidth="1"/>
    <col min="12547" max="12547" width="14.6640625" style="8" customWidth="1"/>
    <col min="12548" max="12548" width="16.6640625" style="8" customWidth="1"/>
    <col min="12549" max="12549" width="14.6640625" style="8" customWidth="1"/>
    <col min="12550" max="12550" width="11.6640625" style="8" customWidth="1"/>
    <col min="12551" max="12551" width="12.88671875" style="8" customWidth="1"/>
    <col min="12552" max="12553" width="13.5546875" style="8" customWidth="1"/>
    <col min="12554" max="12554" width="13.44140625" style="8" customWidth="1"/>
    <col min="12555" max="12797" width="8.88671875" style="8"/>
    <col min="12798" max="12798" width="6.109375" style="8" customWidth="1"/>
    <col min="12799" max="12799" width="28.109375" style="8" customWidth="1"/>
    <col min="12800" max="12800" width="13.88671875" style="8" customWidth="1"/>
    <col min="12801" max="12801" width="14.6640625" style="8" customWidth="1"/>
    <col min="12802" max="12802" width="15.6640625" style="8" customWidth="1"/>
    <col min="12803" max="12803" width="14.6640625" style="8" customWidth="1"/>
    <col min="12804" max="12804" width="16.6640625" style="8" customWidth="1"/>
    <col min="12805" max="12805" width="14.6640625" style="8" customWidth="1"/>
    <col min="12806" max="12806" width="11.6640625" style="8" customWidth="1"/>
    <col min="12807" max="12807" width="12.88671875" style="8" customWidth="1"/>
    <col min="12808" max="12809" width="13.5546875" style="8" customWidth="1"/>
    <col min="12810" max="12810" width="13.44140625" style="8" customWidth="1"/>
    <col min="12811" max="13053" width="8.88671875" style="8"/>
    <col min="13054" max="13054" width="6.109375" style="8" customWidth="1"/>
    <col min="13055" max="13055" width="28.109375" style="8" customWidth="1"/>
    <col min="13056" max="13056" width="13.88671875" style="8" customWidth="1"/>
    <col min="13057" max="13057" width="14.6640625" style="8" customWidth="1"/>
    <col min="13058" max="13058" width="15.6640625" style="8" customWidth="1"/>
    <col min="13059" max="13059" width="14.6640625" style="8" customWidth="1"/>
    <col min="13060" max="13060" width="16.6640625" style="8" customWidth="1"/>
    <col min="13061" max="13061" width="14.6640625" style="8" customWidth="1"/>
    <col min="13062" max="13062" width="11.6640625" style="8" customWidth="1"/>
    <col min="13063" max="13063" width="12.88671875" style="8" customWidth="1"/>
    <col min="13064" max="13065" width="13.5546875" style="8" customWidth="1"/>
    <col min="13066" max="13066" width="13.44140625" style="8" customWidth="1"/>
    <col min="13067" max="13309" width="8.88671875" style="8"/>
    <col min="13310" max="13310" width="6.109375" style="8" customWidth="1"/>
    <col min="13311" max="13311" width="28.109375" style="8" customWidth="1"/>
    <col min="13312" max="13312" width="13.88671875" style="8" customWidth="1"/>
    <col min="13313" max="13313" width="14.6640625" style="8" customWidth="1"/>
    <col min="13314" max="13314" width="15.6640625" style="8" customWidth="1"/>
    <col min="13315" max="13315" width="14.6640625" style="8" customWidth="1"/>
    <col min="13316" max="13316" width="16.6640625" style="8" customWidth="1"/>
    <col min="13317" max="13317" width="14.6640625" style="8" customWidth="1"/>
    <col min="13318" max="13318" width="11.6640625" style="8" customWidth="1"/>
    <col min="13319" max="13319" width="12.88671875" style="8" customWidth="1"/>
    <col min="13320" max="13321" width="13.5546875" style="8" customWidth="1"/>
    <col min="13322" max="13322" width="13.44140625" style="8" customWidth="1"/>
    <col min="13323" max="13565" width="8.88671875" style="8"/>
    <col min="13566" max="13566" width="6.109375" style="8" customWidth="1"/>
    <col min="13567" max="13567" width="28.109375" style="8" customWidth="1"/>
    <col min="13568" max="13568" width="13.88671875" style="8" customWidth="1"/>
    <col min="13569" max="13569" width="14.6640625" style="8" customWidth="1"/>
    <col min="13570" max="13570" width="15.6640625" style="8" customWidth="1"/>
    <col min="13571" max="13571" width="14.6640625" style="8" customWidth="1"/>
    <col min="13572" max="13572" width="16.6640625" style="8" customWidth="1"/>
    <col min="13573" max="13573" width="14.6640625" style="8" customWidth="1"/>
    <col min="13574" max="13574" width="11.6640625" style="8" customWidth="1"/>
    <col min="13575" max="13575" width="12.88671875" style="8" customWidth="1"/>
    <col min="13576" max="13577" width="13.5546875" style="8" customWidth="1"/>
    <col min="13578" max="13578" width="13.44140625" style="8" customWidth="1"/>
    <col min="13579" max="13821" width="8.88671875" style="8"/>
    <col min="13822" max="13822" width="6.109375" style="8" customWidth="1"/>
    <col min="13823" max="13823" width="28.109375" style="8" customWidth="1"/>
    <col min="13824" max="13824" width="13.88671875" style="8" customWidth="1"/>
    <col min="13825" max="13825" width="14.6640625" style="8" customWidth="1"/>
    <col min="13826" max="13826" width="15.6640625" style="8" customWidth="1"/>
    <col min="13827" max="13827" width="14.6640625" style="8" customWidth="1"/>
    <col min="13828" max="13828" width="16.6640625" style="8" customWidth="1"/>
    <col min="13829" max="13829" width="14.6640625" style="8" customWidth="1"/>
    <col min="13830" max="13830" width="11.6640625" style="8" customWidth="1"/>
    <col min="13831" max="13831" width="12.88671875" style="8" customWidth="1"/>
    <col min="13832" max="13833" width="13.5546875" style="8" customWidth="1"/>
    <col min="13834" max="13834" width="13.44140625" style="8" customWidth="1"/>
    <col min="13835" max="14077" width="8.88671875" style="8"/>
    <col min="14078" max="14078" width="6.109375" style="8" customWidth="1"/>
    <col min="14079" max="14079" width="28.109375" style="8" customWidth="1"/>
    <col min="14080" max="14080" width="13.88671875" style="8" customWidth="1"/>
    <col min="14081" max="14081" width="14.6640625" style="8" customWidth="1"/>
    <col min="14082" max="14082" width="15.6640625" style="8" customWidth="1"/>
    <col min="14083" max="14083" width="14.6640625" style="8" customWidth="1"/>
    <col min="14084" max="14084" width="16.6640625" style="8" customWidth="1"/>
    <col min="14085" max="14085" width="14.6640625" style="8" customWidth="1"/>
    <col min="14086" max="14086" width="11.6640625" style="8" customWidth="1"/>
    <col min="14087" max="14087" width="12.88671875" style="8" customWidth="1"/>
    <col min="14088" max="14089" width="13.5546875" style="8" customWidth="1"/>
    <col min="14090" max="14090" width="13.44140625" style="8" customWidth="1"/>
    <col min="14091" max="14333" width="8.88671875" style="8"/>
    <col min="14334" max="14334" width="6.109375" style="8" customWidth="1"/>
    <col min="14335" max="14335" width="28.109375" style="8" customWidth="1"/>
    <col min="14336" max="14336" width="13.88671875" style="8" customWidth="1"/>
    <col min="14337" max="14337" width="14.6640625" style="8" customWidth="1"/>
    <col min="14338" max="14338" width="15.6640625" style="8" customWidth="1"/>
    <col min="14339" max="14339" width="14.6640625" style="8" customWidth="1"/>
    <col min="14340" max="14340" width="16.6640625" style="8" customWidth="1"/>
    <col min="14341" max="14341" width="14.6640625" style="8" customWidth="1"/>
    <col min="14342" max="14342" width="11.6640625" style="8" customWidth="1"/>
    <col min="14343" max="14343" width="12.88671875" style="8" customWidth="1"/>
    <col min="14344" max="14345" width="13.5546875" style="8" customWidth="1"/>
    <col min="14346" max="14346" width="13.44140625" style="8" customWidth="1"/>
    <col min="14347" max="14589" width="8.88671875" style="8"/>
    <col min="14590" max="14590" width="6.109375" style="8" customWidth="1"/>
    <col min="14591" max="14591" width="28.109375" style="8" customWidth="1"/>
    <col min="14592" max="14592" width="13.88671875" style="8" customWidth="1"/>
    <col min="14593" max="14593" width="14.6640625" style="8" customWidth="1"/>
    <col min="14594" max="14594" width="15.6640625" style="8" customWidth="1"/>
    <col min="14595" max="14595" width="14.6640625" style="8" customWidth="1"/>
    <col min="14596" max="14596" width="16.6640625" style="8" customWidth="1"/>
    <col min="14597" max="14597" width="14.6640625" style="8" customWidth="1"/>
    <col min="14598" max="14598" width="11.6640625" style="8" customWidth="1"/>
    <col min="14599" max="14599" width="12.88671875" style="8" customWidth="1"/>
    <col min="14600" max="14601" width="13.5546875" style="8" customWidth="1"/>
    <col min="14602" max="14602" width="13.44140625" style="8" customWidth="1"/>
    <col min="14603" max="14845" width="8.88671875" style="8"/>
    <col min="14846" max="14846" width="6.109375" style="8" customWidth="1"/>
    <col min="14847" max="14847" width="28.109375" style="8" customWidth="1"/>
    <col min="14848" max="14848" width="13.88671875" style="8" customWidth="1"/>
    <col min="14849" max="14849" width="14.6640625" style="8" customWidth="1"/>
    <col min="14850" max="14850" width="15.6640625" style="8" customWidth="1"/>
    <col min="14851" max="14851" width="14.6640625" style="8" customWidth="1"/>
    <col min="14852" max="14852" width="16.6640625" style="8" customWidth="1"/>
    <col min="14853" max="14853" width="14.6640625" style="8" customWidth="1"/>
    <col min="14854" max="14854" width="11.6640625" style="8" customWidth="1"/>
    <col min="14855" max="14855" width="12.88671875" style="8" customWidth="1"/>
    <col min="14856" max="14857" width="13.5546875" style="8" customWidth="1"/>
    <col min="14858" max="14858" width="13.44140625" style="8" customWidth="1"/>
    <col min="14859" max="15101" width="8.88671875" style="8"/>
    <col min="15102" max="15102" width="6.109375" style="8" customWidth="1"/>
    <col min="15103" max="15103" width="28.109375" style="8" customWidth="1"/>
    <col min="15104" max="15104" width="13.88671875" style="8" customWidth="1"/>
    <col min="15105" max="15105" width="14.6640625" style="8" customWidth="1"/>
    <col min="15106" max="15106" width="15.6640625" style="8" customWidth="1"/>
    <col min="15107" max="15107" width="14.6640625" style="8" customWidth="1"/>
    <col min="15108" max="15108" width="16.6640625" style="8" customWidth="1"/>
    <col min="15109" max="15109" width="14.6640625" style="8" customWidth="1"/>
    <col min="15110" max="15110" width="11.6640625" style="8" customWidth="1"/>
    <col min="15111" max="15111" width="12.88671875" style="8" customWidth="1"/>
    <col min="15112" max="15113" width="13.5546875" style="8" customWidth="1"/>
    <col min="15114" max="15114" width="13.44140625" style="8" customWidth="1"/>
    <col min="15115" max="15357" width="8.88671875" style="8"/>
    <col min="15358" max="15358" width="6.109375" style="8" customWidth="1"/>
    <col min="15359" max="15359" width="28.109375" style="8" customWidth="1"/>
    <col min="15360" max="15360" width="13.88671875" style="8" customWidth="1"/>
    <col min="15361" max="15361" width="14.6640625" style="8" customWidth="1"/>
    <col min="15362" max="15362" width="15.6640625" style="8" customWidth="1"/>
    <col min="15363" max="15363" width="14.6640625" style="8" customWidth="1"/>
    <col min="15364" max="15364" width="16.6640625" style="8" customWidth="1"/>
    <col min="15365" max="15365" width="14.6640625" style="8" customWidth="1"/>
    <col min="15366" max="15366" width="11.6640625" style="8" customWidth="1"/>
    <col min="15367" max="15367" width="12.88671875" style="8" customWidth="1"/>
    <col min="15368" max="15369" width="13.5546875" style="8" customWidth="1"/>
    <col min="15370" max="15370" width="13.44140625" style="8" customWidth="1"/>
    <col min="15371" max="15613" width="8.88671875" style="8"/>
    <col min="15614" max="15614" width="6.109375" style="8" customWidth="1"/>
    <col min="15615" max="15615" width="28.109375" style="8" customWidth="1"/>
    <col min="15616" max="15616" width="13.88671875" style="8" customWidth="1"/>
    <col min="15617" max="15617" width="14.6640625" style="8" customWidth="1"/>
    <col min="15618" max="15618" width="15.6640625" style="8" customWidth="1"/>
    <col min="15619" max="15619" width="14.6640625" style="8" customWidth="1"/>
    <col min="15620" max="15620" width="16.6640625" style="8" customWidth="1"/>
    <col min="15621" max="15621" width="14.6640625" style="8" customWidth="1"/>
    <col min="15622" max="15622" width="11.6640625" style="8" customWidth="1"/>
    <col min="15623" max="15623" width="12.88671875" style="8" customWidth="1"/>
    <col min="15624" max="15625" width="13.5546875" style="8" customWidth="1"/>
    <col min="15626" max="15626" width="13.44140625" style="8" customWidth="1"/>
    <col min="15627" max="15869" width="8.88671875" style="8"/>
    <col min="15870" max="15870" width="6.109375" style="8" customWidth="1"/>
    <col min="15871" max="15871" width="28.109375" style="8" customWidth="1"/>
    <col min="15872" max="15872" width="13.88671875" style="8" customWidth="1"/>
    <col min="15873" max="15873" width="14.6640625" style="8" customWidth="1"/>
    <col min="15874" max="15874" width="15.6640625" style="8" customWidth="1"/>
    <col min="15875" max="15875" width="14.6640625" style="8" customWidth="1"/>
    <col min="15876" max="15876" width="16.6640625" style="8" customWidth="1"/>
    <col min="15877" max="15877" width="14.6640625" style="8" customWidth="1"/>
    <col min="15878" max="15878" width="11.6640625" style="8" customWidth="1"/>
    <col min="15879" max="15879" width="12.88671875" style="8" customWidth="1"/>
    <col min="15880" max="15881" width="13.5546875" style="8" customWidth="1"/>
    <col min="15882" max="15882" width="13.44140625" style="8" customWidth="1"/>
    <col min="15883" max="16125" width="8.88671875" style="8"/>
    <col min="16126" max="16126" width="6.109375" style="8" customWidth="1"/>
    <col min="16127" max="16127" width="28.109375" style="8" customWidth="1"/>
    <col min="16128" max="16128" width="13.88671875" style="8" customWidth="1"/>
    <col min="16129" max="16129" width="14.6640625" style="8" customWidth="1"/>
    <col min="16130" max="16130" width="15.6640625" style="8" customWidth="1"/>
    <col min="16131" max="16131" width="14.6640625" style="8" customWidth="1"/>
    <col min="16132" max="16132" width="16.6640625" style="8" customWidth="1"/>
    <col min="16133" max="16133" width="14.6640625" style="8" customWidth="1"/>
    <col min="16134" max="16134" width="11.6640625" style="8" customWidth="1"/>
    <col min="16135" max="16135" width="12.88671875" style="8" customWidth="1"/>
    <col min="16136" max="16137" width="13.5546875" style="8" customWidth="1"/>
    <col min="16138" max="16138" width="13.44140625" style="8" customWidth="1"/>
    <col min="16139" max="16384" width="8.88671875" style="8"/>
  </cols>
  <sheetData>
    <row r="2" spans="1:14" ht="18" x14ac:dyDescent="0.35">
      <c r="B2" s="1" t="s">
        <v>0</v>
      </c>
      <c r="C2" s="1"/>
    </row>
    <row r="3" spans="1:14" ht="18" x14ac:dyDescent="0.35">
      <c r="B3" s="43" t="s">
        <v>152</v>
      </c>
      <c r="C3" s="1"/>
    </row>
    <row r="4" spans="1:14" ht="15" thickBot="1" x14ac:dyDescent="0.35">
      <c r="A4" s="63"/>
      <c r="B4" s="46"/>
      <c r="C4" s="46"/>
      <c r="D4" s="46"/>
      <c r="E4" s="46"/>
      <c r="F4" s="46"/>
      <c r="G4" s="46"/>
      <c r="H4" s="46"/>
      <c r="I4" s="46"/>
      <c r="J4" s="46"/>
      <c r="K4" s="48"/>
      <c r="L4" s="48"/>
      <c r="M4" s="46"/>
    </row>
    <row r="5" spans="1:14" s="142" customFormat="1" x14ac:dyDescent="0.3">
      <c r="A5" s="78"/>
      <c r="B5" s="800" t="s">
        <v>1</v>
      </c>
      <c r="C5" s="418" t="s">
        <v>2</v>
      </c>
      <c r="D5" s="366" t="s">
        <v>828</v>
      </c>
      <c r="E5" s="419" t="s">
        <v>3</v>
      </c>
      <c r="F5" s="419" t="s">
        <v>4</v>
      </c>
      <c r="G5" s="419" t="s">
        <v>5</v>
      </c>
      <c r="H5" s="419" t="s">
        <v>6</v>
      </c>
      <c r="I5" s="369" t="s">
        <v>7</v>
      </c>
      <c r="J5" s="369" t="s">
        <v>8</v>
      </c>
      <c r="K5" s="369" t="s">
        <v>9</v>
      </c>
      <c r="L5" s="369" t="s">
        <v>10</v>
      </c>
      <c r="M5" s="370"/>
    </row>
    <row r="6" spans="1:14" ht="86.4" x14ac:dyDescent="0.3">
      <c r="A6" s="79"/>
      <c r="B6" s="811"/>
      <c r="C6" s="143" t="s">
        <v>12</v>
      </c>
      <c r="D6" s="181" t="s">
        <v>831</v>
      </c>
      <c r="E6" s="181" t="s">
        <v>13</v>
      </c>
      <c r="F6" s="181" t="s">
        <v>14</v>
      </c>
      <c r="G6" s="181" t="s">
        <v>830</v>
      </c>
      <c r="H6" s="181" t="s">
        <v>15</v>
      </c>
      <c r="I6" s="51" t="s">
        <v>16</v>
      </c>
      <c r="J6" s="51" t="s">
        <v>17</v>
      </c>
      <c r="K6" s="51" t="s">
        <v>18</v>
      </c>
      <c r="L6" s="51" t="s">
        <v>19</v>
      </c>
      <c r="M6" s="371" t="s">
        <v>888</v>
      </c>
    </row>
    <row r="7" spans="1:14" s="142" customFormat="1" ht="19.2" customHeight="1" thickBot="1" x14ac:dyDescent="0.35">
      <c r="A7" s="279"/>
      <c r="B7" s="420" t="s">
        <v>0</v>
      </c>
      <c r="C7" s="466">
        <v>16498984.310000001</v>
      </c>
      <c r="D7" s="467">
        <f>SUM(E7:L7)</f>
        <v>3452972.1199999996</v>
      </c>
      <c r="E7" s="372">
        <v>31935.39</v>
      </c>
      <c r="F7" s="372">
        <v>1066177.47</v>
      </c>
      <c r="G7" s="372">
        <v>951634.74</v>
      </c>
      <c r="H7" s="372">
        <v>47495.79</v>
      </c>
      <c r="I7" s="372">
        <v>98721.38</v>
      </c>
      <c r="J7" s="372">
        <v>56746.59</v>
      </c>
      <c r="K7" s="372">
        <v>1116735.1200000001</v>
      </c>
      <c r="L7" s="372">
        <v>83525.64</v>
      </c>
      <c r="M7" s="373">
        <v>154</v>
      </c>
      <c r="N7" s="160"/>
    </row>
    <row r="8" spans="1:14" s="5" customFormat="1" x14ac:dyDescent="0.3">
      <c r="A8" s="186"/>
      <c r="B8" s="307"/>
      <c r="C8" s="166"/>
      <c r="D8" s="64"/>
      <c r="E8" s="167"/>
      <c r="F8" s="167"/>
      <c r="G8" s="167"/>
      <c r="H8" s="167"/>
      <c r="I8" s="167"/>
      <c r="J8" s="167"/>
      <c r="K8" s="167"/>
      <c r="L8" s="167"/>
      <c r="M8" s="163"/>
      <c r="N8" s="165"/>
    </row>
    <row r="9" spans="1:14" ht="15" thickBot="1" x14ac:dyDescent="0.35">
      <c r="A9" s="63"/>
      <c r="B9" s="47"/>
      <c r="C9" s="46"/>
      <c r="D9" s="46"/>
      <c r="E9" s="46"/>
      <c r="F9" s="63"/>
      <c r="G9" s="63"/>
      <c r="H9" s="63"/>
      <c r="I9" s="63"/>
      <c r="J9" s="145"/>
      <c r="K9" s="63"/>
      <c r="L9" s="63"/>
      <c r="M9" s="63"/>
    </row>
    <row r="10" spans="1:14" s="142" customFormat="1" ht="55.2" x14ac:dyDescent="0.3">
      <c r="A10" s="5"/>
      <c r="B10" s="413" t="s">
        <v>22</v>
      </c>
      <c r="C10" s="353" t="s">
        <v>23</v>
      </c>
      <c r="D10" s="354" t="s">
        <v>26</v>
      </c>
      <c r="E10" s="355" t="s">
        <v>27</v>
      </c>
      <c r="F10" s="356" t="s">
        <v>28</v>
      </c>
      <c r="G10" s="146"/>
      <c r="H10" s="147"/>
      <c r="I10" s="79"/>
    </row>
    <row r="11" spans="1:14" s="152" customFormat="1" ht="29.4" thickBot="1" x14ac:dyDescent="0.35">
      <c r="A11" s="5"/>
      <c r="B11" s="471" t="s">
        <v>30</v>
      </c>
      <c r="C11" s="415">
        <v>2006</v>
      </c>
      <c r="D11" s="445" t="s">
        <v>31</v>
      </c>
      <c r="E11" s="468">
        <v>11460</v>
      </c>
      <c r="F11" s="417">
        <v>3</v>
      </c>
      <c r="G11" s="5"/>
      <c r="H11" s="151"/>
    </row>
    <row r="12" spans="1:14" s="154" customFormat="1" x14ac:dyDescent="0.3">
      <c r="A12" s="5"/>
      <c r="B12" s="158"/>
      <c r="C12" s="5"/>
      <c r="D12" s="158"/>
      <c r="E12" s="5"/>
      <c r="F12" s="5"/>
      <c r="G12" s="5"/>
      <c r="H12" s="5"/>
      <c r="I12" s="5"/>
      <c r="J12" s="5"/>
    </row>
    <row r="13" spans="1:14" s="5" customFormat="1" ht="17.7" customHeight="1" thickBot="1" x14ac:dyDescent="0.35">
      <c r="B13" s="8"/>
      <c r="C13" s="8"/>
      <c r="D13" s="8"/>
      <c r="E13" s="8"/>
      <c r="F13" s="8"/>
      <c r="G13" s="8"/>
      <c r="H13" s="8"/>
      <c r="I13" s="8"/>
      <c r="J13" s="70"/>
      <c r="K13" s="70"/>
      <c r="L13" s="70"/>
      <c r="M13" s="70"/>
    </row>
    <row r="14" spans="1:14" s="7" customFormat="1" ht="23.4" customHeight="1" x14ac:dyDescent="0.3">
      <c r="B14" s="450"/>
      <c r="C14" s="802" t="s">
        <v>32</v>
      </c>
      <c r="D14" s="803"/>
      <c r="E14" s="803"/>
      <c r="F14" s="804"/>
      <c r="G14" s="805" t="s">
        <v>33</v>
      </c>
      <c r="H14" s="812"/>
      <c r="I14" s="809" t="s">
        <v>901</v>
      </c>
      <c r="J14" s="470"/>
      <c r="K14" s="470"/>
      <c r="L14" s="470"/>
    </row>
    <row r="15" spans="1:14" s="5" customFormat="1" ht="28.8" x14ac:dyDescent="0.3">
      <c r="B15" s="255" t="s">
        <v>34</v>
      </c>
      <c r="C15" s="273" t="s">
        <v>35</v>
      </c>
      <c r="D15" s="273" t="s">
        <v>36</v>
      </c>
      <c r="E15" s="273" t="s">
        <v>37</v>
      </c>
      <c r="F15" s="273" t="s">
        <v>38</v>
      </c>
      <c r="G15" s="325" t="s">
        <v>887</v>
      </c>
      <c r="H15" s="326" t="s">
        <v>39</v>
      </c>
      <c r="I15" s="810"/>
    </row>
    <row r="16" spans="1:14" s="5" customFormat="1" ht="18" customHeight="1" thickBot="1" x14ac:dyDescent="0.35">
      <c r="A16" s="178"/>
      <c r="B16" s="446" t="s">
        <v>0</v>
      </c>
      <c r="C16" s="274">
        <v>40000</v>
      </c>
      <c r="D16" s="274">
        <v>6000</v>
      </c>
      <c r="E16" s="274">
        <v>17000</v>
      </c>
      <c r="F16" s="274">
        <v>5000</v>
      </c>
      <c r="G16" s="430">
        <v>12000</v>
      </c>
      <c r="H16" s="455">
        <v>2500</v>
      </c>
      <c r="I16" s="482">
        <v>5000</v>
      </c>
    </row>
    <row r="17" spans="2:2" s="5" customFormat="1" x14ac:dyDescent="0.3"/>
    <row r="18" spans="2:2" s="5" customFormat="1" x14ac:dyDescent="0.3">
      <c r="B18" s="75" t="s">
        <v>878</v>
      </c>
    </row>
    <row r="19" spans="2:2" s="5" customFormat="1" x14ac:dyDescent="0.3">
      <c r="B19" s="8" t="s">
        <v>811</v>
      </c>
    </row>
    <row r="20" spans="2:2" s="5" customFormat="1" x14ac:dyDescent="0.3"/>
    <row r="21" spans="2:2" s="5" customFormat="1" x14ac:dyDescent="0.3"/>
    <row r="22" spans="2:2" s="5" customFormat="1" x14ac:dyDescent="0.3"/>
    <row r="23" spans="2:2" s="5" customFormat="1" x14ac:dyDescent="0.3"/>
    <row r="24" spans="2:2" s="5" customFormat="1" x14ac:dyDescent="0.3"/>
    <row r="25" spans="2:2" s="5" customFormat="1" x14ac:dyDescent="0.3">
      <c r="B25" s="654"/>
    </row>
    <row r="26" spans="2:2" s="5" customFormat="1" x14ac:dyDescent="0.3"/>
    <row r="27" spans="2:2" s="5" customFormat="1" x14ac:dyDescent="0.3"/>
  </sheetData>
  <mergeCells count="4">
    <mergeCell ref="B5:B6"/>
    <mergeCell ref="C14:F14"/>
    <mergeCell ref="G14:H14"/>
    <mergeCell ref="I14:I15"/>
  </mergeCells>
  <pageMargins left="0.25" right="0.25" top="0.37" bottom="0.37" header="0.3" footer="0.3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7"/>
  <sheetViews>
    <sheetView zoomScale="80" zoomScaleNormal="80" workbookViewId="0">
      <selection activeCell="E21" sqref="E21"/>
    </sheetView>
  </sheetViews>
  <sheetFormatPr defaultRowHeight="14.4" x14ac:dyDescent="0.3"/>
  <cols>
    <col min="1" max="1" width="3" style="8" customWidth="1"/>
    <col min="2" max="2" width="25.109375" style="8" customWidth="1"/>
    <col min="3" max="3" width="15.44140625" style="8" customWidth="1"/>
    <col min="4" max="4" width="16" style="8" customWidth="1"/>
    <col min="5" max="5" width="16.33203125" style="8" customWidth="1"/>
    <col min="6" max="6" width="15.109375" style="8" customWidth="1"/>
    <col min="7" max="7" width="16.5546875" style="8" customWidth="1"/>
    <col min="8" max="8" width="14.44140625" style="8" customWidth="1"/>
    <col min="9" max="9" width="12.33203125" style="8" customWidth="1"/>
    <col min="10" max="10" width="10.33203125" style="8" bestFit="1" customWidth="1"/>
    <col min="11" max="11" width="12.6640625" style="8" customWidth="1"/>
    <col min="12" max="12" width="14.44140625" style="8" customWidth="1"/>
    <col min="13" max="13" width="11.33203125" style="8" customWidth="1"/>
    <col min="14" max="25" width="8.88671875" style="8"/>
    <col min="26" max="26" width="9.5546875" style="8" customWidth="1"/>
    <col min="27" max="255" width="8.88671875" style="8"/>
    <col min="256" max="256" width="6.33203125" style="8" customWidth="1"/>
    <col min="257" max="257" width="28.33203125" style="8" customWidth="1"/>
    <col min="258" max="258" width="13.6640625" style="8" customWidth="1"/>
    <col min="259" max="259" width="14.5546875" style="8" customWidth="1"/>
    <col min="260" max="260" width="15.5546875" style="8" customWidth="1"/>
    <col min="261" max="261" width="14.5546875" style="8" customWidth="1"/>
    <col min="262" max="262" width="16.5546875" style="8" customWidth="1"/>
    <col min="263" max="263" width="14.5546875" style="8" customWidth="1"/>
    <col min="264" max="264" width="11.5546875" style="8" customWidth="1"/>
    <col min="265" max="265" width="12.6640625" style="8" customWidth="1"/>
    <col min="266" max="267" width="13.5546875" style="8" customWidth="1"/>
    <col min="268" max="268" width="13.44140625" style="8" customWidth="1"/>
    <col min="269" max="511" width="8.88671875" style="8"/>
    <col min="512" max="512" width="6.33203125" style="8" customWidth="1"/>
    <col min="513" max="513" width="28.33203125" style="8" customWidth="1"/>
    <col min="514" max="514" width="13.6640625" style="8" customWidth="1"/>
    <col min="515" max="515" width="14.5546875" style="8" customWidth="1"/>
    <col min="516" max="516" width="15.5546875" style="8" customWidth="1"/>
    <col min="517" max="517" width="14.5546875" style="8" customWidth="1"/>
    <col min="518" max="518" width="16.5546875" style="8" customWidth="1"/>
    <col min="519" max="519" width="14.5546875" style="8" customWidth="1"/>
    <col min="520" max="520" width="11.5546875" style="8" customWidth="1"/>
    <col min="521" max="521" width="12.6640625" style="8" customWidth="1"/>
    <col min="522" max="523" width="13.5546875" style="8" customWidth="1"/>
    <col min="524" max="524" width="13.44140625" style="8" customWidth="1"/>
    <col min="525" max="767" width="8.88671875" style="8"/>
    <col min="768" max="768" width="6.33203125" style="8" customWidth="1"/>
    <col min="769" max="769" width="28.33203125" style="8" customWidth="1"/>
    <col min="770" max="770" width="13.6640625" style="8" customWidth="1"/>
    <col min="771" max="771" width="14.5546875" style="8" customWidth="1"/>
    <col min="772" max="772" width="15.5546875" style="8" customWidth="1"/>
    <col min="773" max="773" width="14.5546875" style="8" customWidth="1"/>
    <col min="774" max="774" width="16.5546875" style="8" customWidth="1"/>
    <col min="775" max="775" width="14.5546875" style="8" customWidth="1"/>
    <col min="776" max="776" width="11.5546875" style="8" customWidth="1"/>
    <col min="777" max="777" width="12.6640625" style="8" customWidth="1"/>
    <col min="778" max="779" width="13.5546875" style="8" customWidth="1"/>
    <col min="780" max="780" width="13.44140625" style="8" customWidth="1"/>
    <col min="781" max="1023" width="8.88671875" style="8"/>
    <col min="1024" max="1024" width="6.33203125" style="8" customWidth="1"/>
    <col min="1025" max="1025" width="28.33203125" style="8" customWidth="1"/>
    <col min="1026" max="1026" width="13.6640625" style="8" customWidth="1"/>
    <col min="1027" max="1027" width="14.5546875" style="8" customWidth="1"/>
    <col min="1028" max="1028" width="15.5546875" style="8" customWidth="1"/>
    <col min="1029" max="1029" width="14.5546875" style="8" customWidth="1"/>
    <col min="1030" max="1030" width="16.5546875" style="8" customWidth="1"/>
    <col min="1031" max="1031" width="14.5546875" style="8" customWidth="1"/>
    <col min="1032" max="1032" width="11.5546875" style="8" customWidth="1"/>
    <col min="1033" max="1033" width="12.6640625" style="8" customWidth="1"/>
    <col min="1034" max="1035" width="13.5546875" style="8" customWidth="1"/>
    <col min="1036" max="1036" width="13.44140625" style="8" customWidth="1"/>
    <col min="1037" max="1279" width="8.88671875" style="8"/>
    <col min="1280" max="1280" width="6.33203125" style="8" customWidth="1"/>
    <col min="1281" max="1281" width="28.33203125" style="8" customWidth="1"/>
    <col min="1282" max="1282" width="13.6640625" style="8" customWidth="1"/>
    <col min="1283" max="1283" width="14.5546875" style="8" customWidth="1"/>
    <col min="1284" max="1284" width="15.5546875" style="8" customWidth="1"/>
    <col min="1285" max="1285" width="14.5546875" style="8" customWidth="1"/>
    <col min="1286" max="1286" width="16.5546875" style="8" customWidth="1"/>
    <col min="1287" max="1287" width="14.5546875" style="8" customWidth="1"/>
    <col min="1288" max="1288" width="11.5546875" style="8" customWidth="1"/>
    <col min="1289" max="1289" width="12.6640625" style="8" customWidth="1"/>
    <col min="1290" max="1291" width="13.5546875" style="8" customWidth="1"/>
    <col min="1292" max="1292" width="13.44140625" style="8" customWidth="1"/>
    <col min="1293" max="1535" width="8.88671875" style="8"/>
    <col min="1536" max="1536" width="6.33203125" style="8" customWidth="1"/>
    <col min="1537" max="1537" width="28.33203125" style="8" customWidth="1"/>
    <col min="1538" max="1538" width="13.6640625" style="8" customWidth="1"/>
    <col min="1539" max="1539" width="14.5546875" style="8" customWidth="1"/>
    <col min="1540" max="1540" width="15.5546875" style="8" customWidth="1"/>
    <col min="1541" max="1541" width="14.5546875" style="8" customWidth="1"/>
    <col min="1542" max="1542" width="16.5546875" style="8" customWidth="1"/>
    <col min="1543" max="1543" width="14.5546875" style="8" customWidth="1"/>
    <col min="1544" max="1544" width="11.5546875" style="8" customWidth="1"/>
    <col min="1545" max="1545" width="12.6640625" style="8" customWidth="1"/>
    <col min="1546" max="1547" width="13.5546875" style="8" customWidth="1"/>
    <col min="1548" max="1548" width="13.44140625" style="8" customWidth="1"/>
    <col min="1549" max="1791" width="8.88671875" style="8"/>
    <col min="1792" max="1792" width="6.33203125" style="8" customWidth="1"/>
    <col min="1793" max="1793" width="28.33203125" style="8" customWidth="1"/>
    <col min="1794" max="1794" width="13.6640625" style="8" customWidth="1"/>
    <col min="1795" max="1795" width="14.5546875" style="8" customWidth="1"/>
    <col min="1796" max="1796" width="15.5546875" style="8" customWidth="1"/>
    <col min="1797" max="1797" width="14.5546875" style="8" customWidth="1"/>
    <col min="1798" max="1798" width="16.5546875" style="8" customWidth="1"/>
    <col min="1799" max="1799" width="14.5546875" style="8" customWidth="1"/>
    <col min="1800" max="1800" width="11.5546875" style="8" customWidth="1"/>
    <col min="1801" max="1801" width="12.6640625" style="8" customWidth="1"/>
    <col min="1802" max="1803" width="13.5546875" style="8" customWidth="1"/>
    <col min="1804" max="1804" width="13.44140625" style="8" customWidth="1"/>
    <col min="1805" max="2047" width="8.88671875" style="8"/>
    <col min="2048" max="2048" width="6.33203125" style="8" customWidth="1"/>
    <col min="2049" max="2049" width="28.33203125" style="8" customWidth="1"/>
    <col min="2050" max="2050" width="13.6640625" style="8" customWidth="1"/>
    <col min="2051" max="2051" width="14.5546875" style="8" customWidth="1"/>
    <col min="2052" max="2052" width="15.5546875" style="8" customWidth="1"/>
    <col min="2053" max="2053" width="14.5546875" style="8" customWidth="1"/>
    <col min="2054" max="2054" width="16.5546875" style="8" customWidth="1"/>
    <col min="2055" max="2055" width="14.5546875" style="8" customWidth="1"/>
    <col min="2056" max="2056" width="11.5546875" style="8" customWidth="1"/>
    <col min="2057" max="2057" width="12.6640625" style="8" customWidth="1"/>
    <col min="2058" max="2059" width="13.5546875" style="8" customWidth="1"/>
    <col min="2060" max="2060" width="13.44140625" style="8" customWidth="1"/>
    <col min="2061" max="2303" width="8.88671875" style="8"/>
    <col min="2304" max="2304" width="6.33203125" style="8" customWidth="1"/>
    <col min="2305" max="2305" width="28.33203125" style="8" customWidth="1"/>
    <col min="2306" max="2306" width="13.6640625" style="8" customWidth="1"/>
    <col min="2307" max="2307" width="14.5546875" style="8" customWidth="1"/>
    <col min="2308" max="2308" width="15.5546875" style="8" customWidth="1"/>
    <col min="2309" max="2309" width="14.5546875" style="8" customWidth="1"/>
    <col min="2310" max="2310" width="16.5546875" style="8" customWidth="1"/>
    <col min="2311" max="2311" width="14.5546875" style="8" customWidth="1"/>
    <col min="2312" max="2312" width="11.5546875" style="8" customWidth="1"/>
    <col min="2313" max="2313" width="12.6640625" style="8" customWidth="1"/>
    <col min="2314" max="2315" width="13.5546875" style="8" customWidth="1"/>
    <col min="2316" max="2316" width="13.44140625" style="8" customWidth="1"/>
    <col min="2317" max="2559" width="8.88671875" style="8"/>
    <col min="2560" max="2560" width="6.33203125" style="8" customWidth="1"/>
    <col min="2561" max="2561" width="28.33203125" style="8" customWidth="1"/>
    <col min="2562" max="2562" width="13.6640625" style="8" customWidth="1"/>
    <col min="2563" max="2563" width="14.5546875" style="8" customWidth="1"/>
    <col min="2564" max="2564" width="15.5546875" style="8" customWidth="1"/>
    <col min="2565" max="2565" width="14.5546875" style="8" customWidth="1"/>
    <col min="2566" max="2566" width="16.5546875" style="8" customWidth="1"/>
    <col min="2567" max="2567" width="14.5546875" style="8" customWidth="1"/>
    <col min="2568" max="2568" width="11.5546875" style="8" customWidth="1"/>
    <col min="2569" max="2569" width="12.6640625" style="8" customWidth="1"/>
    <col min="2570" max="2571" width="13.5546875" style="8" customWidth="1"/>
    <col min="2572" max="2572" width="13.44140625" style="8" customWidth="1"/>
    <col min="2573" max="2815" width="8.88671875" style="8"/>
    <col min="2816" max="2816" width="6.33203125" style="8" customWidth="1"/>
    <col min="2817" max="2817" width="28.33203125" style="8" customWidth="1"/>
    <col min="2818" max="2818" width="13.6640625" style="8" customWidth="1"/>
    <col min="2819" max="2819" width="14.5546875" style="8" customWidth="1"/>
    <col min="2820" max="2820" width="15.5546875" style="8" customWidth="1"/>
    <col min="2821" max="2821" width="14.5546875" style="8" customWidth="1"/>
    <col min="2822" max="2822" width="16.5546875" style="8" customWidth="1"/>
    <col min="2823" max="2823" width="14.5546875" style="8" customWidth="1"/>
    <col min="2824" max="2824" width="11.5546875" style="8" customWidth="1"/>
    <col min="2825" max="2825" width="12.6640625" style="8" customWidth="1"/>
    <col min="2826" max="2827" width="13.5546875" style="8" customWidth="1"/>
    <col min="2828" max="2828" width="13.44140625" style="8" customWidth="1"/>
    <col min="2829" max="3071" width="8.88671875" style="8"/>
    <col min="3072" max="3072" width="6.33203125" style="8" customWidth="1"/>
    <col min="3073" max="3073" width="28.33203125" style="8" customWidth="1"/>
    <col min="3074" max="3074" width="13.6640625" style="8" customWidth="1"/>
    <col min="3075" max="3075" width="14.5546875" style="8" customWidth="1"/>
    <col min="3076" max="3076" width="15.5546875" style="8" customWidth="1"/>
    <col min="3077" max="3077" width="14.5546875" style="8" customWidth="1"/>
    <col min="3078" max="3078" width="16.5546875" style="8" customWidth="1"/>
    <col min="3079" max="3079" width="14.5546875" style="8" customWidth="1"/>
    <col min="3080" max="3080" width="11.5546875" style="8" customWidth="1"/>
    <col min="3081" max="3081" width="12.6640625" style="8" customWidth="1"/>
    <col min="3082" max="3083" width="13.5546875" style="8" customWidth="1"/>
    <col min="3084" max="3084" width="13.44140625" style="8" customWidth="1"/>
    <col min="3085" max="3327" width="8.88671875" style="8"/>
    <col min="3328" max="3328" width="6.33203125" style="8" customWidth="1"/>
    <col min="3329" max="3329" width="28.33203125" style="8" customWidth="1"/>
    <col min="3330" max="3330" width="13.6640625" style="8" customWidth="1"/>
    <col min="3331" max="3331" width="14.5546875" style="8" customWidth="1"/>
    <col min="3332" max="3332" width="15.5546875" style="8" customWidth="1"/>
    <col min="3333" max="3333" width="14.5546875" style="8" customWidth="1"/>
    <col min="3334" max="3334" width="16.5546875" style="8" customWidth="1"/>
    <col min="3335" max="3335" width="14.5546875" style="8" customWidth="1"/>
    <col min="3336" max="3336" width="11.5546875" style="8" customWidth="1"/>
    <col min="3337" max="3337" width="12.6640625" style="8" customWidth="1"/>
    <col min="3338" max="3339" width="13.5546875" style="8" customWidth="1"/>
    <col min="3340" max="3340" width="13.44140625" style="8" customWidth="1"/>
    <col min="3341" max="3583" width="8.88671875" style="8"/>
    <col min="3584" max="3584" width="6.33203125" style="8" customWidth="1"/>
    <col min="3585" max="3585" width="28.33203125" style="8" customWidth="1"/>
    <col min="3586" max="3586" width="13.6640625" style="8" customWidth="1"/>
    <col min="3587" max="3587" width="14.5546875" style="8" customWidth="1"/>
    <col min="3588" max="3588" width="15.5546875" style="8" customWidth="1"/>
    <col min="3589" max="3589" width="14.5546875" style="8" customWidth="1"/>
    <col min="3590" max="3590" width="16.5546875" style="8" customWidth="1"/>
    <col min="3591" max="3591" width="14.5546875" style="8" customWidth="1"/>
    <col min="3592" max="3592" width="11.5546875" style="8" customWidth="1"/>
    <col min="3593" max="3593" width="12.6640625" style="8" customWidth="1"/>
    <col min="3594" max="3595" width="13.5546875" style="8" customWidth="1"/>
    <col min="3596" max="3596" width="13.44140625" style="8" customWidth="1"/>
    <col min="3597" max="3839" width="8.88671875" style="8"/>
    <col min="3840" max="3840" width="6.33203125" style="8" customWidth="1"/>
    <col min="3841" max="3841" width="28.33203125" style="8" customWidth="1"/>
    <col min="3842" max="3842" width="13.6640625" style="8" customWidth="1"/>
    <col min="3843" max="3843" width="14.5546875" style="8" customWidth="1"/>
    <col min="3844" max="3844" width="15.5546875" style="8" customWidth="1"/>
    <col min="3845" max="3845" width="14.5546875" style="8" customWidth="1"/>
    <col min="3846" max="3846" width="16.5546875" style="8" customWidth="1"/>
    <col min="3847" max="3847" width="14.5546875" style="8" customWidth="1"/>
    <col min="3848" max="3848" width="11.5546875" style="8" customWidth="1"/>
    <col min="3849" max="3849" width="12.6640625" style="8" customWidth="1"/>
    <col min="3850" max="3851" width="13.5546875" style="8" customWidth="1"/>
    <col min="3852" max="3852" width="13.44140625" style="8" customWidth="1"/>
    <col min="3853" max="4095" width="8.88671875" style="8"/>
    <col min="4096" max="4096" width="6.33203125" style="8" customWidth="1"/>
    <col min="4097" max="4097" width="28.33203125" style="8" customWidth="1"/>
    <col min="4098" max="4098" width="13.6640625" style="8" customWidth="1"/>
    <col min="4099" max="4099" width="14.5546875" style="8" customWidth="1"/>
    <col min="4100" max="4100" width="15.5546875" style="8" customWidth="1"/>
    <col min="4101" max="4101" width="14.5546875" style="8" customWidth="1"/>
    <col min="4102" max="4102" width="16.5546875" style="8" customWidth="1"/>
    <col min="4103" max="4103" width="14.5546875" style="8" customWidth="1"/>
    <col min="4104" max="4104" width="11.5546875" style="8" customWidth="1"/>
    <col min="4105" max="4105" width="12.6640625" style="8" customWidth="1"/>
    <col min="4106" max="4107" width="13.5546875" style="8" customWidth="1"/>
    <col min="4108" max="4108" width="13.44140625" style="8" customWidth="1"/>
    <col min="4109" max="4351" width="8.88671875" style="8"/>
    <col min="4352" max="4352" width="6.33203125" style="8" customWidth="1"/>
    <col min="4353" max="4353" width="28.33203125" style="8" customWidth="1"/>
    <col min="4354" max="4354" width="13.6640625" style="8" customWidth="1"/>
    <col min="4355" max="4355" width="14.5546875" style="8" customWidth="1"/>
    <col min="4356" max="4356" width="15.5546875" style="8" customWidth="1"/>
    <col min="4357" max="4357" width="14.5546875" style="8" customWidth="1"/>
    <col min="4358" max="4358" width="16.5546875" style="8" customWidth="1"/>
    <col min="4359" max="4359" width="14.5546875" style="8" customWidth="1"/>
    <col min="4360" max="4360" width="11.5546875" style="8" customWidth="1"/>
    <col min="4361" max="4361" width="12.6640625" style="8" customWidth="1"/>
    <col min="4362" max="4363" width="13.5546875" style="8" customWidth="1"/>
    <col min="4364" max="4364" width="13.44140625" style="8" customWidth="1"/>
    <col min="4365" max="4607" width="8.88671875" style="8"/>
    <col min="4608" max="4608" width="6.33203125" style="8" customWidth="1"/>
    <col min="4609" max="4609" width="28.33203125" style="8" customWidth="1"/>
    <col min="4610" max="4610" width="13.6640625" style="8" customWidth="1"/>
    <col min="4611" max="4611" width="14.5546875" style="8" customWidth="1"/>
    <col min="4612" max="4612" width="15.5546875" style="8" customWidth="1"/>
    <col min="4613" max="4613" width="14.5546875" style="8" customWidth="1"/>
    <col min="4614" max="4614" width="16.5546875" style="8" customWidth="1"/>
    <col min="4615" max="4615" width="14.5546875" style="8" customWidth="1"/>
    <col min="4616" max="4616" width="11.5546875" style="8" customWidth="1"/>
    <col min="4617" max="4617" width="12.6640625" style="8" customWidth="1"/>
    <col min="4618" max="4619" width="13.5546875" style="8" customWidth="1"/>
    <col min="4620" max="4620" width="13.44140625" style="8" customWidth="1"/>
    <col min="4621" max="4863" width="8.88671875" style="8"/>
    <col min="4864" max="4864" width="6.33203125" style="8" customWidth="1"/>
    <col min="4865" max="4865" width="28.33203125" style="8" customWidth="1"/>
    <col min="4866" max="4866" width="13.6640625" style="8" customWidth="1"/>
    <col min="4867" max="4867" width="14.5546875" style="8" customWidth="1"/>
    <col min="4868" max="4868" width="15.5546875" style="8" customWidth="1"/>
    <col min="4869" max="4869" width="14.5546875" style="8" customWidth="1"/>
    <col min="4870" max="4870" width="16.5546875" style="8" customWidth="1"/>
    <col min="4871" max="4871" width="14.5546875" style="8" customWidth="1"/>
    <col min="4872" max="4872" width="11.5546875" style="8" customWidth="1"/>
    <col min="4873" max="4873" width="12.6640625" style="8" customWidth="1"/>
    <col min="4874" max="4875" width="13.5546875" style="8" customWidth="1"/>
    <col min="4876" max="4876" width="13.44140625" style="8" customWidth="1"/>
    <col min="4877" max="5119" width="8.88671875" style="8"/>
    <col min="5120" max="5120" width="6.33203125" style="8" customWidth="1"/>
    <col min="5121" max="5121" width="28.33203125" style="8" customWidth="1"/>
    <col min="5122" max="5122" width="13.6640625" style="8" customWidth="1"/>
    <col min="5123" max="5123" width="14.5546875" style="8" customWidth="1"/>
    <col min="5124" max="5124" width="15.5546875" style="8" customWidth="1"/>
    <col min="5125" max="5125" width="14.5546875" style="8" customWidth="1"/>
    <col min="5126" max="5126" width="16.5546875" style="8" customWidth="1"/>
    <col min="5127" max="5127" width="14.5546875" style="8" customWidth="1"/>
    <col min="5128" max="5128" width="11.5546875" style="8" customWidth="1"/>
    <col min="5129" max="5129" width="12.6640625" style="8" customWidth="1"/>
    <col min="5130" max="5131" width="13.5546875" style="8" customWidth="1"/>
    <col min="5132" max="5132" width="13.44140625" style="8" customWidth="1"/>
    <col min="5133" max="5375" width="8.88671875" style="8"/>
    <col min="5376" max="5376" width="6.33203125" style="8" customWidth="1"/>
    <col min="5377" max="5377" width="28.33203125" style="8" customWidth="1"/>
    <col min="5378" max="5378" width="13.6640625" style="8" customWidth="1"/>
    <col min="5379" max="5379" width="14.5546875" style="8" customWidth="1"/>
    <col min="5380" max="5380" width="15.5546875" style="8" customWidth="1"/>
    <col min="5381" max="5381" width="14.5546875" style="8" customWidth="1"/>
    <col min="5382" max="5382" width="16.5546875" style="8" customWidth="1"/>
    <col min="5383" max="5383" width="14.5546875" style="8" customWidth="1"/>
    <col min="5384" max="5384" width="11.5546875" style="8" customWidth="1"/>
    <col min="5385" max="5385" width="12.6640625" style="8" customWidth="1"/>
    <col min="5386" max="5387" width="13.5546875" style="8" customWidth="1"/>
    <col min="5388" max="5388" width="13.44140625" style="8" customWidth="1"/>
    <col min="5389" max="5631" width="8.88671875" style="8"/>
    <col min="5632" max="5632" width="6.33203125" style="8" customWidth="1"/>
    <col min="5633" max="5633" width="28.33203125" style="8" customWidth="1"/>
    <col min="5634" max="5634" width="13.6640625" style="8" customWidth="1"/>
    <col min="5635" max="5635" width="14.5546875" style="8" customWidth="1"/>
    <col min="5636" max="5636" width="15.5546875" style="8" customWidth="1"/>
    <col min="5637" max="5637" width="14.5546875" style="8" customWidth="1"/>
    <col min="5638" max="5638" width="16.5546875" style="8" customWidth="1"/>
    <col min="5639" max="5639" width="14.5546875" style="8" customWidth="1"/>
    <col min="5640" max="5640" width="11.5546875" style="8" customWidth="1"/>
    <col min="5641" max="5641" width="12.6640625" style="8" customWidth="1"/>
    <col min="5642" max="5643" width="13.5546875" style="8" customWidth="1"/>
    <col min="5644" max="5644" width="13.44140625" style="8" customWidth="1"/>
    <col min="5645" max="5887" width="8.88671875" style="8"/>
    <col min="5888" max="5888" width="6.33203125" style="8" customWidth="1"/>
    <col min="5889" max="5889" width="28.33203125" style="8" customWidth="1"/>
    <col min="5890" max="5890" width="13.6640625" style="8" customWidth="1"/>
    <col min="5891" max="5891" width="14.5546875" style="8" customWidth="1"/>
    <col min="5892" max="5892" width="15.5546875" style="8" customWidth="1"/>
    <col min="5893" max="5893" width="14.5546875" style="8" customWidth="1"/>
    <col min="5894" max="5894" width="16.5546875" style="8" customWidth="1"/>
    <col min="5895" max="5895" width="14.5546875" style="8" customWidth="1"/>
    <col min="5896" max="5896" width="11.5546875" style="8" customWidth="1"/>
    <col min="5897" max="5897" width="12.6640625" style="8" customWidth="1"/>
    <col min="5898" max="5899" width="13.5546875" style="8" customWidth="1"/>
    <col min="5900" max="5900" width="13.44140625" style="8" customWidth="1"/>
    <col min="5901" max="6143" width="8.88671875" style="8"/>
    <col min="6144" max="6144" width="6.33203125" style="8" customWidth="1"/>
    <col min="6145" max="6145" width="28.33203125" style="8" customWidth="1"/>
    <col min="6146" max="6146" width="13.6640625" style="8" customWidth="1"/>
    <col min="6147" max="6147" width="14.5546875" style="8" customWidth="1"/>
    <col min="6148" max="6148" width="15.5546875" style="8" customWidth="1"/>
    <col min="6149" max="6149" width="14.5546875" style="8" customWidth="1"/>
    <col min="6150" max="6150" width="16.5546875" style="8" customWidth="1"/>
    <col min="6151" max="6151" width="14.5546875" style="8" customWidth="1"/>
    <col min="6152" max="6152" width="11.5546875" style="8" customWidth="1"/>
    <col min="6153" max="6153" width="12.6640625" style="8" customWidth="1"/>
    <col min="6154" max="6155" width="13.5546875" style="8" customWidth="1"/>
    <col min="6156" max="6156" width="13.44140625" style="8" customWidth="1"/>
    <col min="6157" max="6399" width="8.88671875" style="8"/>
    <col min="6400" max="6400" width="6.33203125" style="8" customWidth="1"/>
    <col min="6401" max="6401" width="28.33203125" style="8" customWidth="1"/>
    <col min="6402" max="6402" width="13.6640625" style="8" customWidth="1"/>
    <col min="6403" max="6403" width="14.5546875" style="8" customWidth="1"/>
    <col min="6404" max="6404" width="15.5546875" style="8" customWidth="1"/>
    <col min="6405" max="6405" width="14.5546875" style="8" customWidth="1"/>
    <col min="6406" max="6406" width="16.5546875" style="8" customWidth="1"/>
    <col min="6407" max="6407" width="14.5546875" style="8" customWidth="1"/>
    <col min="6408" max="6408" width="11.5546875" style="8" customWidth="1"/>
    <col min="6409" max="6409" width="12.6640625" style="8" customWidth="1"/>
    <col min="6410" max="6411" width="13.5546875" style="8" customWidth="1"/>
    <col min="6412" max="6412" width="13.44140625" style="8" customWidth="1"/>
    <col min="6413" max="6655" width="8.88671875" style="8"/>
    <col min="6656" max="6656" width="6.33203125" style="8" customWidth="1"/>
    <col min="6657" max="6657" width="28.33203125" style="8" customWidth="1"/>
    <col min="6658" max="6658" width="13.6640625" style="8" customWidth="1"/>
    <col min="6659" max="6659" width="14.5546875" style="8" customWidth="1"/>
    <col min="6660" max="6660" width="15.5546875" style="8" customWidth="1"/>
    <col min="6661" max="6661" width="14.5546875" style="8" customWidth="1"/>
    <col min="6662" max="6662" width="16.5546875" style="8" customWidth="1"/>
    <col min="6663" max="6663" width="14.5546875" style="8" customWidth="1"/>
    <col min="6664" max="6664" width="11.5546875" style="8" customWidth="1"/>
    <col min="6665" max="6665" width="12.6640625" style="8" customWidth="1"/>
    <col min="6666" max="6667" width="13.5546875" style="8" customWidth="1"/>
    <col min="6668" max="6668" width="13.44140625" style="8" customWidth="1"/>
    <col min="6669" max="6911" width="8.88671875" style="8"/>
    <col min="6912" max="6912" width="6.33203125" style="8" customWidth="1"/>
    <col min="6913" max="6913" width="28.33203125" style="8" customWidth="1"/>
    <col min="6914" max="6914" width="13.6640625" style="8" customWidth="1"/>
    <col min="6915" max="6915" width="14.5546875" style="8" customWidth="1"/>
    <col min="6916" max="6916" width="15.5546875" style="8" customWidth="1"/>
    <col min="6917" max="6917" width="14.5546875" style="8" customWidth="1"/>
    <col min="6918" max="6918" width="16.5546875" style="8" customWidth="1"/>
    <col min="6919" max="6919" width="14.5546875" style="8" customWidth="1"/>
    <col min="6920" max="6920" width="11.5546875" style="8" customWidth="1"/>
    <col min="6921" max="6921" width="12.6640625" style="8" customWidth="1"/>
    <col min="6922" max="6923" width="13.5546875" style="8" customWidth="1"/>
    <col min="6924" max="6924" width="13.44140625" style="8" customWidth="1"/>
    <col min="6925" max="7167" width="8.88671875" style="8"/>
    <col min="7168" max="7168" width="6.33203125" style="8" customWidth="1"/>
    <col min="7169" max="7169" width="28.33203125" style="8" customWidth="1"/>
    <col min="7170" max="7170" width="13.6640625" style="8" customWidth="1"/>
    <col min="7171" max="7171" width="14.5546875" style="8" customWidth="1"/>
    <col min="7172" max="7172" width="15.5546875" style="8" customWidth="1"/>
    <col min="7173" max="7173" width="14.5546875" style="8" customWidth="1"/>
    <col min="7174" max="7174" width="16.5546875" style="8" customWidth="1"/>
    <col min="7175" max="7175" width="14.5546875" style="8" customWidth="1"/>
    <col min="7176" max="7176" width="11.5546875" style="8" customWidth="1"/>
    <col min="7177" max="7177" width="12.6640625" style="8" customWidth="1"/>
    <col min="7178" max="7179" width="13.5546875" style="8" customWidth="1"/>
    <col min="7180" max="7180" width="13.44140625" style="8" customWidth="1"/>
    <col min="7181" max="7423" width="8.88671875" style="8"/>
    <col min="7424" max="7424" width="6.33203125" style="8" customWidth="1"/>
    <col min="7425" max="7425" width="28.33203125" style="8" customWidth="1"/>
    <col min="7426" max="7426" width="13.6640625" style="8" customWidth="1"/>
    <col min="7427" max="7427" width="14.5546875" style="8" customWidth="1"/>
    <col min="7428" max="7428" width="15.5546875" style="8" customWidth="1"/>
    <col min="7429" max="7429" width="14.5546875" style="8" customWidth="1"/>
    <col min="7430" max="7430" width="16.5546875" style="8" customWidth="1"/>
    <col min="7431" max="7431" width="14.5546875" style="8" customWidth="1"/>
    <col min="7432" max="7432" width="11.5546875" style="8" customWidth="1"/>
    <col min="7433" max="7433" width="12.6640625" style="8" customWidth="1"/>
    <col min="7434" max="7435" width="13.5546875" style="8" customWidth="1"/>
    <col min="7436" max="7436" width="13.44140625" style="8" customWidth="1"/>
    <col min="7437" max="7679" width="8.88671875" style="8"/>
    <col min="7680" max="7680" width="6.33203125" style="8" customWidth="1"/>
    <col min="7681" max="7681" width="28.33203125" style="8" customWidth="1"/>
    <col min="7682" max="7682" width="13.6640625" style="8" customWidth="1"/>
    <col min="7683" max="7683" width="14.5546875" style="8" customWidth="1"/>
    <col min="7684" max="7684" width="15.5546875" style="8" customWidth="1"/>
    <col min="7685" max="7685" width="14.5546875" style="8" customWidth="1"/>
    <col min="7686" max="7686" width="16.5546875" style="8" customWidth="1"/>
    <col min="7687" max="7687" width="14.5546875" style="8" customWidth="1"/>
    <col min="7688" max="7688" width="11.5546875" style="8" customWidth="1"/>
    <col min="7689" max="7689" width="12.6640625" style="8" customWidth="1"/>
    <col min="7690" max="7691" width="13.5546875" style="8" customWidth="1"/>
    <col min="7692" max="7692" width="13.44140625" style="8" customWidth="1"/>
    <col min="7693" max="7935" width="8.88671875" style="8"/>
    <col min="7936" max="7936" width="6.33203125" style="8" customWidth="1"/>
    <col min="7937" max="7937" width="28.33203125" style="8" customWidth="1"/>
    <col min="7938" max="7938" width="13.6640625" style="8" customWidth="1"/>
    <col min="7939" max="7939" width="14.5546875" style="8" customWidth="1"/>
    <col min="7940" max="7940" width="15.5546875" style="8" customWidth="1"/>
    <col min="7941" max="7941" width="14.5546875" style="8" customWidth="1"/>
    <col min="7942" max="7942" width="16.5546875" style="8" customWidth="1"/>
    <col min="7943" max="7943" width="14.5546875" style="8" customWidth="1"/>
    <col min="7944" max="7944" width="11.5546875" style="8" customWidth="1"/>
    <col min="7945" max="7945" width="12.6640625" style="8" customWidth="1"/>
    <col min="7946" max="7947" width="13.5546875" style="8" customWidth="1"/>
    <col min="7948" max="7948" width="13.44140625" style="8" customWidth="1"/>
    <col min="7949" max="8191" width="8.88671875" style="8"/>
    <col min="8192" max="8192" width="6.33203125" style="8" customWidth="1"/>
    <col min="8193" max="8193" width="28.33203125" style="8" customWidth="1"/>
    <col min="8194" max="8194" width="13.6640625" style="8" customWidth="1"/>
    <col min="8195" max="8195" width="14.5546875" style="8" customWidth="1"/>
    <col min="8196" max="8196" width="15.5546875" style="8" customWidth="1"/>
    <col min="8197" max="8197" width="14.5546875" style="8" customWidth="1"/>
    <col min="8198" max="8198" width="16.5546875" style="8" customWidth="1"/>
    <col min="8199" max="8199" width="14.5546875" style="8" customWidth="1"/>
    <col min="8200" max="8200" width="11.5546875" style="8" customWidth="1"/>
    <col min="8201" max="8201" width="12.6640625" style="8" customWidth="1"/>
    <col min="8202" max="8203" width="13.5546875" style="8" customWidth="1"/>
    <col min="8204" max="8204" width="13.44140625" style="8" customWidth="1"/>
    <col min="8205" max="8447" width="8.88671875" style="8"/>
    <col min="8448" max="8448" width="6.33203125" style="8" customWidth="1"/>
    <col min="8449" max="8449" width="28.33203125" style="8" customWidth="1"/>
    <col min="8450" max="8450" width="13.6640625" style="8" customWidth="1"/>
    <col min="8451" max="8451" width="14.5546875" style="8" customWidth="1"/>
    <col min="8452" max="8452" width="15.5546875" style="8" customWidth="1"/>
    <col min="8453" max="8453" width="14.5546875" style="8" customWidth="1"/>
    <col min="8454" max="8454" width="16.5546875" style="8" customWidth="1"/>
    <col min="8455" max="8455" width="14.5546875" style="8" customWidth="1"/>
    <col min="8456" max="8456" width="11.5546875" style="8" customWidth="1"/>
    <col min="8457" max="8457" width="12.6640625" style="8" customWidth="1"/>
    <col min="8458" max="8459" width="13.5546875" style="8" customWidth="1"/>
    <col min="8460" max="8460" width="13.44140625" style="8" customWidth="1"/>
    <col min="8461" max="8703" width="8.88671875" style="8"/>
    <col min="8704" max="8704" width="6.33203125" style="8" customWidth="1"/>
    <col min="8705" max="8705" width="28.33203125" style="8" customWidth="1"/>
    <col min="8706" max="8706" width="13.6640625" style="8" customWidth="1"/>
    <col min="8707" max="8707" width="14.5546875" style="8" customWidth="1"/>
    <col min="8708" max="8708" width="15.5546875" style="8" customWidth="1"/>
    <col min="8709" max="8709" width="14.5546875" style="8" customWidth="1"/>
    <col min="8710" max="8710" width="16.5546875" style="8" customWidth="1"/>
    <col min="8711" max="8711" width="14.5546875" style="8" customWidth="1"/>
    <col min="8712" max="8712" width="11.5546875" style="8" customWidth="1"/>
    <col min="8713" max="8713" width="12.6640625" style="8" customWidth="1"/>
    <col min="8714" max="8715" width="13.5546875" style="8" customWidth="1"/>
    <col min="8716" max="8716" width="13.44140625" style="8" customWidth="1"/>
    <col min="8717" max="8959" width="8.88671875" style="8"/>
    <col min="8960" max="8960" width="6.33203125" style="8" customWidth="1"/>
    <col min="8961" max="8961" width="28.33203125" style="8" customWidth="1"/>
    <col min="8962" max="8962" width="13.6640625" style="8" customWidth="1"/>
    <col min="8963" max="8963" width="14.5546875" style="8" customWidth="1"/>
    <col min="8964" max="8964" width="15.5546875" style="8" customWidth="1"/>
    <col min="8965" max="8965" width="14.5546875" style="8" customWidth="1"/>
    <col min="8966" max="8966" width="16.5546875" style="8" customWidth="1"/>
    <col min="8967" max="8967" width="14.5546875" style="8" customWidth="1"/>
    <col min="8968" max="8968" width="11.5546875" style="8" customWidth="1"/>
    <col min="8969" max="8969" width="12.6640625" style="8" customWidth="1"/>
    <col min="8970" max="8971" width="13.5546875" style="8" customWidth="1"/>
    <col min="8972" max="8972" width="13.44140625" style="8" customWidth="1"/>
    <col min="8973" max="9215" width="8.88671875" style="8"/>
    <col min="9216" max="9216" width="6.33203125" style="8" customWidth="1"/>
    <col min="9217" max="9217" width="28.33203125" style="8" customWidth="1"/>
    <col min="9218" max="9218" width="13.6640625" style="8" customWidth="1"/>
    <col min="9219" max="9219" width="14.5546875" style="8" customWidth="1"/>
    <col min="9220" max="9220" width="15.5546875" style="8" customWidth="1"/>
    <col min="9221" max="9221" width="14.5546875" style="8" customWidth="1"/>
    <col min="9222" max="9222" width="16.5546875" style="8" customWidth="1"/>
    <col min="9223" max="9223" width="14.5546875" style="8" customWidth="1"/>
    <col min="9224" max="9224" width="11.5546875" style="8" customWidth="1"/>
    <col min="9225" max="9225" width="12.6640625" style="8" customWidth="1"/>
    <col min="9226" max="9227" width="13.5546875" style="8" customWidth="1"/>
    <col min="9228" max="9228" width="13.44140625" style="8" customWidth="1"/>
    <col min="9229" max="9471" width="8.88671875" style="8"/>
    <col min="9472" max="9472" width="6.33203125" style="8" customWidth="1"/>
    <col min="9473" max="9473" width="28.33203125" style="8" customWidth="1"/>
    <col min="9474" max="9474" width="13.6640625" style="8" customWidth="1"/>
    <col min="9475" max="9475" width="14.5546875" style="8" customWidth="1"/>
    <col min="9476" max="9476" width="15.5546875" style="8" customWidth="1"/>
    <col min="9477" max="9477" width="14.5546875" style="8" customWidth="1"/>
    <col min="9478" max="9478" width="16.5546875" style="8" customWidth="1"/>
    <col min="9479" max="9479" width="14.5546875" style="8" customWidth="1"/>
    <col min="9480" max="9480" width="11.5546875" style="8" customWidth="1"/>
    <col min="9481" max="9481" width="12.6640625" style="8" customWidth="1"/>
    <col min="9482" max="9483" width="13.5546875" style="8" customWidth="1"/>
    <col min="9484" max="9484" width="13.44140625" style="8" customWidth="1"/>
    <col min="9485" max="9727" width="8.88671875" style="8"/>
    <col min="9728" max="9728" width="6.33203125" style="8" customWidth="1"/>
    <col min="9729" max="9729" width="28.33203125" style="8" customWidth="1"/>
    <col min="9730" max="9730" width="13.6640625" style="8" customWidth="1"/>
    <col min="9731" max="9731" width="14.5546875" style="8" customWidth="1"/>
    <col min="9732" max="9732" width="15.5546875" style="8" customWidth="1"/>
    <col min="9733" max="9733" width="14.5546875" style="8" customWidth="1"/>
    <col min="9734" max="9734" width="16.5546875" style="8" customWidth="1"/>
    <col min="9735" max="9735" width="14.5546875" style="8" customWidth="1"/>
    <col min="9736" max="9736" width="11.5546875" style="8" customWidth="1"/>
    <col min="9737" max="9737" width="12.6640625" style="8" customWidth="1"/>
    <col min="9738" max="9739" width="13.5546875" style="8" customWidth="1"/>
    <col min="9740" max="9740" width="13.44140625" style="8" customWidth="1"/>
    <col min="9741" max="9983" width="8.88671875" style="8"/>
    <col min="9984" max="9984" width="6.33203125" style="8" customWidth="1"/>
    <col min="9985" max="9985" width="28.33203125" style="8" customWidth="1"/>
    <col min="9986" max="9986" width="13.6640625" style="8" customWidth="1"/>
    <col min="9987" max="9987" width="14.5546875" style="8" customWidth="1"/>
    <col min="9988" max="9988" width="15.5546875" style="8" customWidth="1"/>
    <col min="9989" max="9989" width="14.5546875" style="8" customWidth="1"/>
    <col min="9990" max="9990" width="16.5546875" style="8" customWidth="1"/>
    <col min="9991" max="9991" width="14.5546875" style="8" customWidth="1"/>
    <col min="9992" max="9992" width="11.5546875" style="8" customWidth="1"/>
    <col min="9993" max="9993" width="12.6640625" style="8" customWidth="1"/>
    <col min="9994" max="9995" width="13.5546875" style="8" customWidth="1"/>
    <col min="9996" max="9996" width="13.44140625" style="8" customWidth="1"/>
    <col min="9997" max="10239" width="8.88671875" style="8"/>
    <col min="10240" max="10240" width="6.33203125" style="8" customWidth="1"/>
    <col min="10241" max="10241" width="28.33203125" style="8" customWidth="1"/>
    <col min="10242" max="10242" width="13.6640625" style="8" customWidth="1"/>
    <col min="10243" max="10243" width="14.5546875" style="8" customWidth="1"/>
    <col min="10244" max="10244" width="15.5546875" style="8" customWidth="1"/>
    <col min="10245" max="10245" width="14.5546875" style="8" customWidth="1"/>
    <col min="10246" max="10246" width="16.5546875" style="8" customWidth="1"/>
    <col min="10247" max="10247" width="14.5546875" style="8" customWidth="1"/>
    <col min="10248" max="10248" width="11.5546875" style="8" customWidth="1"/>
    <col min="10249" max="10249" width="12.6640625" style="8" customWidth="1"/>
    <col min="10250" max="10251" width="13.5546875" style="8" customWidth="1"/>
    <col min="10252" max="10252" width="13.44140625" style="8" customWidth="1"/>
    <col min="10253" max="10495" width="8.88671875" style="8"/>
    <col min="10496" max="10496" width="6.33203125" style="8" customWidth="1"/>
    <col min="10497" max="10497" width="28.33203125" style="8" customWidth="1"/>
    <col min="10498" max="10498" width="13.6640625" style="8" customWidth="1"/>
    <col min="10499" max="10499" width="14.5546875" style="8" customWidth="1"/>
    <col min="10500" max="10500" width="15.5546875" style="8" customWidth="1"/>
    <col min="10501" max="10501" width="14.5546875" style="8" customWidth="1"/>
    <col min="10502" max="10502" width="16.5546875" style="8" customWidth="1"/>
    <col min="10503" max="10503" width="14.5546875" style="8" customWidth="1"/>
    <col min="10504" max="10504" width="11.5546875" style="8" customWidth="1"/>
    <col min="10505" max="10505" width="12.6640625" style="8" customWidth="1"/>
    <col min="10506" max="10507" width="13.5546875" style="8" customWidth="1"/>
    <col min="10508" max="10508" width="13.44140625" style="8" customWidth="1"/>
    <col min="10509" max="10751" width="8.88671875" style="8"/>
    <col min="10752" max="10752" width="6.33203125" style="8" customWidth="1"/>
    <col min="10753" max="10753" width="28.33203125" style="8" customWidth="1"/>
    <col min="10754" max="10754" width="13.6640625" style="8" customWidth="1"/>
    <col min="10755" max="10755" width="14.5546875" style="8" customWidth="1"/>
    <col min="10756" max="10756" width="15.5546875" style="8" customWidth="1"/>
    <col min="10757" max="10757" width="14.5546875" style="8" customWidth="1"/>
    <col min="10758" max="10758" width="16.5546875" style="8" customWidth="1"/>
    <col min="10759" max="10759" width="14.5546875" style="8" customWidth="1"/>
    <col min="10760" max="10760" width="11.5546875" style="8" customWidth="1"/>
    <col min="10761" max="10761" width="12.6640625" style="8" customWidth="1"/>
    <col min="10762" max="10763" width="13.5546875" style="8" customWidth="1"/>
    <col min="10764" max="10764" width="13.44140625" style="8" customWidth="1"/>
    <col min="10765" max="11007" width="8.88671875" style="8"/>
    <col min="11008" max="11008" width="6.33203125" style="8" customWidth="1"/>
    <col min="11009" max="11009" width="28.33203125" style="8" customWidth="1"/>
    <col min="11010" max="11010" width="13.6640625" style="8" customWidth="1"/>
    <col min="11011" max="11011" width="14.5546875" style="8" customWidth="1"/>
    <col min="11012" max="11012" width="15.5546875" style="8" customWidth="1"/>
    <col min="11013" max="11013" width="14.5546875" style="8" customWidth="1"/>
    <col min="11014" max="11014" width="16.5546875" style="8" customWidth="1"/>
    <col min="11015" max="11015" width="14.5546875" style="8" customWidth="1"/>
    <col min="11016" max="11016" width="11.5546875" style="8" customWidth="1"/>
    <col min="11017" max="11017" width="12.6640625" style="8" customWidth="1"/>
    <col min="11018" max="11019" width="13.5546875" style="8" customWidth="1"/>
    <col min="11020" max="11020" width="13.44140625" style="8" customWidth="1"/>
    <col min="11021" max="11263" width="8.88671875" style="8"/>
    <col min="11264" max="11264" width="6.33203125" style="8" customWidth="1"/>
    <col min="11265" max="11265" width="28.33203125" style="8" customWidth="1"/>
    <col min="11266" max="11266" width="13.6640625" style="8" customWidth="1"/>
    <col min="11267" max="11267" width="14.5546875" style="8" customWidth="1"/>
    <col min="11268" max="11268" width="15.5546875" style="8" customWidth="1"/>
    <col min="11269" max="11269" width="14.5546875" style="8" customWidth="1"/>
    <col min="11270" max="11270" width="16.5546875" style="8" customWidth="1"/>
    <col min="11271" max="11271" width="14.5546875" style="8" customWidth="1"/>
    <col min="11272" max="11272" width="11.5546875" style="8" customWidth="1"/>
    <col min="11273" max="11273" width="12.6640625" style="8" customWidth="1"/>
    <col min="11274" max="11275" width="13.5546875" style="8" customWidth="1"/>
    <col min="11276" max="11276" width="13.44140625" style="8" customWidth="1"/>
    <col min="11277" max="11519" width="8.88671875" style="8"/>
    <col min="11520" max="11520" width="6.33203125" style="8" customWidth="1"/>
    <col min="11521" max="11521" width="28.33203125" style="8" customWidth="1"/>
    <col min="11522" max="11522" width="13.6640625" style="8" customWidth="1"/>
    <col min="11523" max="11523" width="14.5546875" style="8" customWidth="1"/>
    <col min="11524" max="11524" width="15.5546875" style="8" customWidth="1"/>
    <col min="11525" max="11525" width="14.5546875" style="8" customWidth="1"/>
    <col min="11526" max="11526" width="16.5546875" style="8" customWidth="1"/>
    <col min="11527" max="11527" width="14.5546875" style="8" customWidth="1"/>
    <col min="11528" max="11528" width="11.5546875" style="8" customWidth="1"/>
    <col min="11529" max="11529" width="12.6640625" style="8" customWidth="1"/>
    <col min="11530" max="11531" width="13.5546875" style="8" customWidth="1"/>
    <col min="11532" max="11532" width="13.44140625" style="8" customWidth="1"/>
    <col min="11533" max="11775" width="8.88671875" style="8"/>
    <col min="11776" max="11776" width="6.33203125" style="8" customWidth="1"/>
    <col min="11777" max="11777" width="28.33203125" style="8" customWidth="1"/>
    <col min="11778" max="11778" width="13.6640625" style="8" customWidth="1"/>
    <col min="11779" max="11779" width="14.5546875" style="8" customWidth="1"/>
    <col min="11780" max="11780" width="15.5546875" style="8" customWidth="1"/>
    <col min="11781" max="11781" width="14.5546875" style="8" customWidth="1"/>
    <col min="11782" max="11782" width="16.5546875" style="8" customWidth="1"/>
    <col min="11783" max="11783" width="14.5546875" style="8" customWidth="1"/>
    <col min="11784" max="11784" width="11.5546875" style="8" customWidth="1"/>
    <col min="11785" max="11785" width="12.6640625" style="8" customWidth="1"/>
    <col min="11786" max="11787" width="13.5546875" style="8" customWidth="1"/>
    <col min="11788" max="11788" width="13.44140625" style="8" customWidth="1"/>
    <col min="11789" max="12031" width="8.88671875" style="8"/>
    <col min="12032" max="12032" width="6.33203125" style="8" customWidth="1"/>
    <col min="12033" max="12033" width="28.33203125" style="8" customWidth="1"/>
    <col min="12034" max="12034" width="13.6640625" style="8" customWidth="1"/>
    <col min="12035" max="12035" width="14.5546875" style="8" customWidth="1"/>
    <col min="12036" max="12036" width="15.5546875" style="8" customWidth="1"/>
    <col min="12037" max="12037" width="14.5546875" style="8" customWidth="1"/>
    <col min="12038" max="12038" width="16.5546875" style="8" customWidth="1"/>
    <col min="12039" max="12039" width="14.5546875" style="8" customWidth="1"/>
    <col min="12040" max="12040" width="11.5546875" style="8" customWidth="1"/>
    <col min="12041" max="12041" width="12.6640625" style="8" customWidth="1"/>
    <col min="12042" max="12043" width="13.5546875" style="8" customWidth="1"/>
    <col min="12044" max="12044" width="13.44140625" style="8" customWidth="1"/>
    <col min="12045" max="12287" width="8.88671875" style="8"/>
    <col min="12288" max="12288" width="6.33203125" style="8" customWidth="1"/>
    <col min="12289" max="12289" width="28.33203125" style="8" customWidth="1"/>
    <col min="12290" max="12290" width="13.6640625" style="8" customWidth="1"/>
    <col min="12291" max="12291" width="14.5546875" style="8" customWidth="1"/>
    <col min="12292" max="12292" width="15.5546875" style="8" customWidth="1"/>
    <col min="12293" max="12293" width="14.5546875" style="8" customWidth="1"/>
    <col min="12294" max="12294" width="16.5546875" style="8" customWidth="1"/>
    <col min="12295" max="12295" width="14.5546875" style="8" customWidth="1"/>
    <col min="12296" max="12296" width="11.5546875" style="8" customWidth="1"/>
    <col min="12297" max="12297" width="12.6640625" style="8" customWidth="1"/>
    <col min="12298" max="12299" width="13.5546875" style="8" customWidth="1"/>
    <col min="12300" max="12300" width="13.44140625" style="8" customWidth="1"/>
    <col min="12301" max="12543" width="8.88671875" style="8"/>
    <col min="12544" max="12544" width="6.33203125" style="8" customWidth="1"/>
    <col min="12545" max="12545" width="28.33203125" style="8" customWidth="1"/>
    <col min="12546" max="12546" width="13.6640625" style="8" customWidth="1"/>
    <col min="12547" max="12547" width="14.5546875" style="8" customWidth="1"/>
    <col min="12548" max="12548" width="15.5546875" style="8" customWidth="1"/>
    <col min="12549" max="12549" width="14.5546875" style="8" customWidth="1"/>
    <col min="12550" max="12550" width="16.5546875" style="8" customWidth="1"/>
    <col min="12551" max="12551" width="14.5546875" style="8" customWidth="1"/>
    <col min="12552" max="12552" width="11.5546875" style="8" customWidth="1"/>
    <col min="12553" max="12553" width="12.6640625" style="8" customWidth="1"/>
    <col min="12554" max="12555" width="13.5546875" style="8" customWidth="1"/>
    <col min="12556" max="12556" width="13.44140625" style="8" customWidth="1"/>
    <col min="12557" max="12799" width="8.88671875" style="8"/>
    <col min="12800" max="12800" width="6.33203125" style="8" customWidth="1"/>
    <col min="12801" max="12801" width="28.33203125" style="8" customWidth="1"/>
    <col min="12802" max="12802" width="13.6640625" style="8" customWidth="1"/>
    <col min="12803" max="12803" width="14.5546875" style="8" customWidth="1"/>
    <col min="12804" max="12804" width="15.5546875" style="8" customWidth="1"/>
    <col min="12805" max="12805" width="14.5546875" style="8" customWidth="1"/>
    <col min="12806" max="12806" width="16.5546875" style="8" customWidth="1"/>
    <col min="12807" max="12807" width="14.5546875" style="8" customWidth="1"/>
    <col min="12808" max="12808" width="11.5546875" style="8" customWidth="1"/>
    <col min="12809" max="12809" width="12.6640625" style="8" customWidth="1"/>
    <col min="12810" max="12811" width="13.5546875" style="8" customWidth="1"/>
    <col min="12812" max="12812" width="13.44140625" style="8" customWidth="1"/>
    <col min="12813" max="13055" width="8.88671875" style="8"/>
    <col min="13056" max="13056" width="6.33203125" style="8" customWidth="1"/>
    <col min="13057" max="13057" width="28.33203125" style="8" customWidth="1"/>
    <col min="13058" max="13058" width="13.6640625" style="8" customWidth="1"/>
    <col min="13059" max="13059" width="14.5546875" style="8" customWidth="1"/>
    <col min="13060" max="13060" width="15.5546875" style="8" customWidth="1"/>
    <col min="13061" max="13061" width="14.5546875" style="8" customWidth="1"/>
    <col min="13062" max="13062" width="16.5546875" style="8" customWidth="1"/>
    <col min="13063" max="13063" width="14.5546875" style="8" customWidth="1"/>
    <col min="13064" max="13064" width="11.5546875" style="8" customWidth="1"/>
    <col min="13065" max="13065" width="12.6640625" style="8" customWidth="1"/>
    <col min="13066" max="13067" width="13.5546875" style="8" customWidth="1"/>
    <col min="13068" max="13068" width="13.44140625" style="8" customWidth="1"/>
    <col min="13069" max="13311" width="8.88671875" style="8"/>
    <col min="13312" max="13312" width="6.33203125" style="8" customWidth="1"/>
    <col min="13313" max="13313" width="28.33203125" style="8" customWidth="1"/>
    <col min="13314" max="13314" width="13.6640625" style="8" customWidth="1"/>
    <col min="13315" max="13315" width="14.5546875" style="8" customWidth="1"/>
    <col min="13316" max="13316" width="15.5546875" style="8" customWidth="1"/>
    <col min="13317" max="13317" width="14.5546875" style="8" customWidth="1"/>
    <col min="13318" max="13318" width="16.5546875" style="8" customWidth="1"/>
    <col min="13319" max="13319" width="14.5546875" style="8" customWidth="1"/>
    <col min="13320" max="13320" width="11.5546875" style="8" customWidth="1"/>
    <col min="13321" max="13321" width="12.6640625" style="8" customWidth="1"/>
    <col min="13322" max="13323" width="13.5546875" style="8" customWidth="1"/>
    <col min="13324" max="13324" width="13.44140625" style="8" customWidth="1"/>
    <col min="13325" max="13567" width="8.88671875" style="8"/>
    <col min="13568" max="13568" width="6.33203125" style="8" customWidth="1"/>
    <col min="13569" max="13569" width="28.33203125" style="8" customWidth="1"/>
    <col min="13570" max="13570" width="13.6640625" style="8" customWidth="1"/>
    <col min="13571" max="13571" width="14.5546875" style="8" customWidth="1"/>
    <col min="13572" max="13572" width="15.5546875" style="8" customWidth="1"/>
    <col min="13573" max="13573" width="14.5546875" style="8" customWidth="1"/>
    <col min="13574" max="13574" width="16.5546875" style="8" customWidth="1"/>
    <col min="13575" max="13575" width="14.5546875" style="8" customWidth="1"/>
    <col min="13576" max="13576" width="11.5546875" style="8" customWidth="1"/>
    <col min="13577" max="13577" width="12.6640625" style="8" customWidth="1"/>
    <col min="13578" max="13579" width="13.5546875" style="8" customWidth="1"/>
    <col min="13580" max="13580" width="13.44140625" style="8" customWidth="1"/>
    <col min="13581" max="13823" width="8.88671875" style="8"/>
    <col min="13824" max="13824" width="6.33203125" style="8" customWidth="1"/>
    <col min="13825" max="13825" width="28.33203125" style="8" customWidth="1"/>
    <col min="13826" max="13826" width="13.6640625" style="8" customWidth="1"/>
    <col min="13827" max="13827" width="14.5546875" style="8" customWidth="1"/>
    <col min="13828" max="13828" width="15.5546875" style="8" customWidth="1"/>
    <col min="13829" max="13829" width="14.5546875" style="8" customWidth="1"/>
    <col min="13830" max="13830" width="16.5546875" style="8" customWidth="1"/>
    <col min="13831" max="13831" width="14.5546875" style="8" customWidth="1"/>
    <col min="13832" max="13832" width="11.5546875" style="8" customWidth="1"/>
    <col min="13833" max="13833" width="12.6640625" style="8" customWidth="1"/>
    <col min="13834" max="13835" width="13.5546875" style="8" customWidth="1"/>
    <col min="13836" max="13836" width="13.44140625" style="8" customWidth="1"/>
    <col min="13837" max="14079" width="8.88671875" style="8"/>
    <col min="14080" max="14080" width="6.33203125" style="8" customWidth="1"/>
    <col min="14081" max="14081" width="28.33203125" style="8" customWidth="1"/>
    <col min="14082" max="14082" width="13.6640625" style="8" customWidth="1"/>
    <col min="14083" max="14083" width="14.5546875" style="8" customWidth="1"/>
    <col min="14084" max="14084" width="15.5546875" style="8" customWidth="1"/>
    <col min="14085" max="14085" width="14.5546875" style="8" customWidth="1"/>
    <col min="14086" max="14086" width="16.5546875" style="8" customWidth="1"/>
    <col min="14087" max="14087" width="14.5546875" style="8" customWidth="1"/>
    <col min="14088" max="14088" width="11.5546875" style="8" customWidth="1"/>
    <col min="14089" max="14089" width="12.6640625" style="8" customWidth="1"/>
    <col min="14090" max="14091" width="13.5546875" style="8" customWidth="1"/>
    <col min="14092" max="14092" width="13.44140625" style="8" customWidth="1"/>
    <col min="14093" max="14335" width="8.88671875" style="8"/>
    <col min="14336" max="14336" width="6.33203125" style="8" customWidth="1"/>
    <col min="14337" max="14337" width="28.33203125" style="8" customWidth="1"/>
    <col min="14338" max="14338" width="13.6640625" style="8" customWidth="1"/>
    <col min="14339" max="14339" width="14.5546875" style="8" customWidth="1"/>
    <col min="14340" max="14340" width="15.5546875" style="8" customWidth="1"/>
    <col min="14341" max="14341" width="14.5546875" style="8" customWidth="1"/>
    <col min="14342" max="14342" width="16.5546875" style="8" customWidth="1"/>
    <col min="14343" max="14343" width="14.5546875" style="8" customWidth="1"/>
    <col min="14344" max="14344" width="11.5546875" style="8" customWidth="1"/>
    <col min="14345" max="14345" width="12.6640625" style="8" customWidth="1"/>
    <col min="14346" max="14347" width="13.5546875" style="8" customWidth="1"/>
    <col min="14348" max="14348" width="13.44140625" style="8" customWidth="1"/>
    <col min="14349" max="14591" width="8.88671875" style="8"/>
    <col min="14592" max="14592" width="6.33203125" style="8" customWidth="1"/>
    <col min="14593" max="14593" width="28.33203125" style="8" customWidth="1"/>
    <col min="14594" max="14594" width="13.6640625" style="8" customWidth="1"/>
    <col min="14595" max="14595" width="14.5546875" style="8" customWidth="1"/>
    <col min="14596" max="14596" width="15.5546875" style="8" customWidth="1"/>
    <col min="14597" max="14597" width="14.5546875" style="8" customWidth="1"/>
    <col min="14598" max="14598" width="16.5546875" style="8" customWidth="1"/>
    <col min="14599" max="14599" width="14.5546875" style="8" customWidth="1"/>
    <col min="14600" max="14600" width="11.5546875" style="8" customWidth="1"/>
    <col min="14601" max="14601" width="12.6640625" style="8" customWidth="1"/>
    <col min="14602" max="14603" width="13.5546875" style="8" customWidth="1"/>
    <col min="14604" max="14604" width="13.44140625" style="8" customWidth="1"/>
    <col min="14605" max="14847" width="8.88671875" style="8"/>
    <col min="14848" max="14848" width="6.33203125" style="8" customWidth="1"/>
    <col min="14849" max="14849" width="28.33203125" style="8" customWidth="1"/>
    <col min="14850" max="14850" width="13.6640625" style="8" customWidth="1"/>
    <col min="14851" max="14851" width="14.5546875" style="8" customWidth="1"/>
    <col min="14852" max="14852" width="15.5546875" style="8" customWidth="1"/>
    <col min="14853" max="14853" width="14.5546875" style="8" customWidth="1"/>
    <col min="14854" max="14854" width="16.5546875" style="8" customWidth="1"/>
    <col min="14855" max="14855" width="14.5546875" style="8" customWidth="1"/>
    <col min="14856" max="14856" width="11.5546875" style="8" customWidth="1"/>
    <col min="14857" max="14857" width="12.6640625" style="8" customWidth="1"/>
    <col min="14858" max="14859" width="13.5546875" style="8" customWidth="1"/>
    <col min="14860" max="14860" width="13.44140625" style="8" customWidth="1"/>
    <col min="14861" max="15103" width="8.88671875" style="8"/>
    <col min="15104" max="15104" width="6.33203125" style="8" customWidth="1"/>
    <col min="15105" max="15105" width="28.33203125" style="8" customWidth="1"/>
    <col min="15106" max="15106" width="13.6640625" style="8" customWidth="1"/>
    <col min="15107" max="15107" width="14.5546875" style="8" customWidth="1"/>
    <col min="15108" max="15108" width="15.5546875" style="8" customWidth="1"/>
    <col min="15109" max="15109" width="14.5546875" style="8" customWidth="1"/>
    <col min="15110" max="15110" width="16.5546875" style="8" customWidth="1"/>
    <col min="15111" max="15111" width="14.5546875" style="8" customWidth="1"/>
    <col min="15112" max="15112" width="11.5546875" style="8" customWidth="1"/>
    <col min="15113" max="15113" width="12.6640625" style="8" customWidth="1"/>
    <col min="15114" max="15115" width="13.5546875" style="8" customWidth="1"/>
    <col min="15116" max="15116" width="13.44140625" style="8" customWidth="1"/>
    <col min="15117" max="15359" width="8.88671875" style="8"/>
    <col min="15360" max="15360" width="6.33203125" style="8" customWidth="1"/>
    <col min="15361" max="15361" width="28.33203125" style="8" customWidth="1"/>
    <col min="15362" max="15362" width="13.6640625" style="8" customWidth="1"/>
    <col min="15363" max="15363" width="14.5546875" style="8" customWidth="1"/>
    <col min="15364" max="15364" width="15.5546875" style="8" customWidth="1"/>
    <col min="15365" max="15365" width="14.5546875" style="8" customWidth="1"/>
    <col min="15366" max="15366" width="16.5546875" style="8" customWidth="1"/>
    <col min="15367" max="15367" width="14.5546875" style="8" customWidth="1"/>
    <col min="15368" max="15368" width="11.5546875" style="8" customWidth="1"/>
    <col min="15369" max="15369" width="12.6640625" style="8" customWidth="1"/>
    <col min="15370" max="15371" width="13.5546875" style="8" customWidth="1"/>
    <col min="15372" max="15372" width="13.44140625" style="8" customWidth="1"/>
    <col min="15373" max="15615" width="8.88671875" style="8"/>
    <col min="15616" max="15616" width="6.33203125" style="8" customWidth="1"/>
    <col min="15617" max="15617" width="28.33203125" style="8" customWidth="1"/>
    <col min="15618" max="15618" width="13.6640625" style="8" customWidth="1"/>
    <col min="15619" max="15619" width="14.5546875" style="8" customWidth="1"/>
    <col min="15620" max="15620" width="15.5546875" style="8" customWidth="1"/>
    <col min="15621" max="15621" width="14.5546875" style="8" customWidth="1"/>
    <col min="15622" max="15622" width="16.5546875" style="8" customWidth="1"/>
    <col min="15623" max="15623" width="14.5546875" style="8" customWidth="1"/>
    <col min="15624" max="15624" width="11.5546875" style="8" customWidth="1"/>
    <col min="15625" max="15625" width="12.6640625" style="8" customWidth="1"/>
    <col min="15626" max="15627" width="13.5546875" style="8" customWidth="1"/>
    <col min="15628" max="15628" width="13.44140625" style="8" customWidth="1"/>
    <col min="15629" max="15871" width="8.88671875" style="8"/>
    <col min="15872" max="15872" width="6.33203125" style="8" customWidth="1"/>
    <col min="15873" max="15873" width="28.33203125" style="8" customWidth="1"/>
    <col min="15874" max="15874" width="13.6640625" style="8" customWidth="1"/>
    <col min="15875" max="15875" width="14.5546875" style="8" customWidth="1"/>
    <col min="15876" max="15876" width="15.5546875" style="8" customWidth="1"/>
    <col min="15877" max="15877" width="14.5546875" style="8" customWidth="1"/>
    <col min="15878" max="15878" width="16.5546875" style="8" customWidth="1"/>
    <col min="15879" max="15879" width="14.5546875" style="8" customWidth="1"/>
    <col min="15880" max="15880" width="11.5546875" style="8" customWidth="1"/>
    <col min="15881" max="15881" width="12.6640625" style="8" customWidth="1"/>
    <col min="15882" max="15883" width="13.5546875" style="8" customWidth="1"/>
    <col min="15884" max="15884" width="13.44140625" style="8" customWidth="1"/>
    <col min="15885" max="16127" width="8.88671875" style="8"/>
    <col min="16128" max="16128" width="6.33203125" style="8" customWidth="1"/>
    <col min="16129" max="16129" width="28.33203125" style="8" customWidth="1"/>
    <col min="16130" max="16130" width="13.6640625" style="8" customWidth="1"/>
    <col min="16131" max="16131" width="14.5546875" style="8" customWidth="1"/>
    <col min="16132" max="16132" width="15.5546875" style="8" customWidth="1"/>
    <col min="16133" max="16133" width="14.5546875" style="8" customWidth="1"/>
    <col min="16134" max="16134" width="16.5546875" style="8" customWidth="1"/>
    <col min="16135" max="16135" width="14.5546875" style="8" customWidth="1"/>
    <col min="16136" max="16136" width="11.5546875" style="8" customWidth="1"/>
    <col min="16137" max="16137" width="12.6640625" style="8" customWidth="1"/>
    <col min="16138" max="16139" width="13.5546875" style="8" customWidth="1"/>
    <col min="16140" max="16140" width="13.44140625" style="8" customWidth="1"/>
    <col min="16141" max="16384" width="8.88671875" style="8"/>
  </cols>
  <sheetData>
    <row r="1" spans="1:14" x14ac:dyDescent="0.3">
      <c r="B1" s="3"/>
    </row>
    <row r="2" spans="1:14" s="42" customFormat="1" ht="18" x14ac:dyDescent="0.35">
      <c r="B2" s="1" t="s">
        <v>885</v>
      </c>
      <c r="I2" s="269"/>
      <c r="K2" s="452"/>
    </row>
    <row r="3" spans="1:14" ht="18" x14ac:dyDescent="0.35">
      <c r="B3" s="1" t="s">
        <v>886</v>
      </c>
    </row>
    <row r="4" spans="1:14" ht="15" thickBot="1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  <c r="K4" s="48"/>
      <c r="L4" s="48"/>
      <c r="M4" s="46"/>
    </row>
    <row r="5" spans="1:14" s="142" customFormat="1" x14ac:dyDescent="0.3">
      <c r="A5" s="78"/>
      <c r="B5" s="813" t="s">
        <v>1</v>
      </c>
      <c r="C5" s="418" t="s">
        <v>2</v>
      </c>
      <c r="D5" s="366" t="s">
        <v>828</v>
      </c>
      <c r="E5" s="419" t="s">
        <v>3</v>
      </c>
      <c r="F5" s="419" t="s">
        <v>4</v>
      </c>
      <c r="G5" s="419" t="s">
        <v>5</v>
      </c>
      <c r="H5" s="419" t="s">
        <v>6</v>
      </c>
      <c r="I5" s="369" t="s">
        <v>7</v>
      </c>
      <c r="J5" s="369" t="s">
        <v>8</v>
      </c>
      <c r="K5" s="369" t="s">
        <v>9</v>
      </c>
      <c r="L5" s="369" t="s">
        <v>10</v>
      </c>
      <c r="M5" s="370"/>
    </row>
    <row r="6" spans="1:14" ht="86.4" x14ac:dyDescent="0.3">
      <c r="A6" s="79"/>
      <c r="B6" s="814"/>
      <c r="C6" s="143" t="s">
        <v>12</v>
      </c>
      <c r="D6" s="181" t="s">
        <v>831</v>
      </c>
      <c r="E6" s="181" t="s">
        <v>13</v>
      </c>
      <c r="F6" s="181" t="s">
        <v>14</v>
      </c>
      <c r="G6" s="181" t="s">
        <v>830</v>
      </c>
      <c r="H6" s="181" t="s">
        <v>15</v>
      </c>
      <c r="I6" s="51" t="s">
        <v>16</v>
      </c>
      <c r="J6" s="51" t="s">
        <v>17</v>
      </c>
      <c r="K6" s="51" t="s">
        <v>18</v>
      </c>
      <c r="L6" s="51" t="s">
        <v>19</v>
      </c>
      <c r="M6" s="371" t="s">
        <v>20</v>
      </c>
    </row>
    <row r="7" spans="1:14" s="463" customFormat="1" ht="31.8" thickBot="1" x14ac:dyDescent="0.35">
      <c r="A7" s="456"/>
      <c r="B7" s="428" t="s">
        <v>117</v>
      </c>
      <c r="C7" s="457">
        <v>2720800</v>
      </c>
      <c r="D7" s="458">
        <f>E7+F7+G7+H7+I7+J7+K7+L7</f>
        <v>225512.97</v>
      </c>
      <c r="E7" s="459">
        <v>0</v>
      </c>
      <c r="F7" s="460">
        <v>9357.15</v>
      </c>
      <c r="G7" s="460">
        <v>8558.33</v>
      </c>
      <c r="H7" s="460">
        <v>5986.42</v>
      </c>
      <c r="I7" s="460">
        <v>937.42</v>
      </c>
      <c r="J7" s="460">
        <v>6122.91</v>
      </c>
      <c r="K7" s="460">
        <v>152038.09</v>
      </c>
      <c r="L7" s="460">
        <v>42512.65</v>
      </c>
      <c r="M7" s="461">
        <v>53</v>
      </c>
      <c r="N7" s="462"/>
    </row>
    <row r="8" spans="1:14" s="5" customFormat="1" x14ac:dyDescent="0.3">
      <c r="A8" s="186"/>
      <c r="B8" s="307"/>
      <c r="C8" s="166"/>
      <c r="D8" s="64"/>
      <c r="E8" s="166"/>
      <c r="F8" s="166"/>
      <c r="G8" s="166"/>
      <c r="H8" s="166"/>
      <c r="I8" s="166"/>
      <c r="J8" s="166"/>
      <c r="K8" s="166"/>
      <c r="L8" s="166"/>
      <c r="M8" s="63"/>
    </row>
    <row r="9" spans="1:14" ht="15" thickBot="1" x14ac:dyDescent="0.35">
      <c r="A9" s="46"/>
      <c r="B9" s="47"/>
      <c r="C9" s="46"/>
      <c r="D9" s="46"/>
      <c r="E9" s="46"/>
      <c r="F9" s="63"/>
      <c r="G9" s="63"/>
      <c r="H9" s="63"/>
      <c r="I9" s="63"/>
      <c r="J9" s="145"/>
      <c r="K9" s="63"/>
      <c r="L9" s="64"/>
      <c r="M9" s="63"/>
    </row>
    <row r="10" spans="1:14" s="142" customFormat="1" ht="55.2" x14ac:dyDescent="0.3">
      <c r="A10" s="5"/>
      <c r="B10" s="413" t="s">
        <v>22</v>
      </c>
      <c r="C10" s="353" t="s">
        <v>23</v>
      </c>
      <c r="D10" s="354" t="s">
        <v>26</v>
      </c>
      <c r="E10" s="355" t="s">
        <v>27</v>
      </c>
      <c r="F10" s="356" t="s">
        <v>28</v>
      </c>
      <c r="G10" s="146"/>
      <c r="H10" s="147"/>
      <c r="I10" s="79"/>
    </row>
    <row r="11" spans="1:14" s="152" customFormat="1" ht="21.6" customHeight="1" x14ac:dyDescent="0.3">
      <c r="A11" s="5"/>
      <c r="B11" s="443" t="s">
        <v>118</v>
      </c>
      <c r="C11" s="287">
        <v>1989</v>
      </c>
      <c r="D11" s="246" t="s">
        <v>31</v>
      </c>
      <c r="E11" s="815" t="s">
        <v>939</v>
      </c>
      <c r="F11" s="358">
        <v>4</v>
      </c>
      <c r="G11" s="5"/>
      <c r="H11" s="195"/>
    </row>
    <row r="12" spans="1:14" s="152" customFormat="1" ht="21.6" customHeight="1" thickBot="1" x14ac:dyDescent="0.35">
      <c r="A12" s="5"/>
      <c r="B12" s="414" t="s">
        <v>119</v>
      </c>
      <c r="C12" s="464">
        <v>1991</v>
      </c>
      <c r="D12" s="362" t="s">
        <v>31</v>
      </c>
      <c r="E12" s="816"/>
      <c r="F12" s="364">
        <v>1</v>
      </c>
      <c r="G12" s="5"/>
      <c r="H12" s="195"/>
    </row>
    <row r="13" spans="1:14" s="154" customFormat="1" x14ac:dyDescent="0.3">
      <c r="A13" s="5"/>
      <c r="B13" s="158"/>
      <c r="C13" s="158"/>
      <c r="D13" s="158"/>
      <c r="E13" s="158"/>
      <c r="F13" s="442"/>
      <c r="G13" s="195"/>
      <c r="H13" s="158"/>
      <c r="I13" s="195"/>
      <c r="J13" s="5"/>
    </row>
    <row r="14" spans="1:14" ht="15" thickBot="1" x14ac:dyDescent="0.35">
      <c r="A14" s="3"/>
    </row>
    <row r="15" spans="1:14" s="3" customFormat="1" ht="14.4" customHeight="1" x14ac:dyDescent="0.3">
      <c r="A15" s="7"/>
      <c r="B15" s="450"/>
      <c r="C15" s="817" t="s">
        <v>32</v>
      </c>
      <c r="D15" s="818"/>
      <c r="E15" s="818"/>
      <c r="F15" s="819"/>
      <c r="G15" s="820" t="s">
        <v>33</v>
      </c>
      <c r="H15" s="821"/>
      <c r="I15" s="809" t="s">
        <v>901</v>
      </c>
    </row>
    <row r="16" spans="1:14" ht="28.8" x14ac:dyDescent="0.3">
      <c r="A16" s="5"/>
      <c r="B16" s="255" t="s">
        <v>34</v>
      </c>
      <c r="C16" s="273" t="s">
        <v>35</v>
      </c>
      <c r="D16" s="273" t="s">
        <v>36</v>
      </c>
      <c r="E16" s="273" t="s">
        <v>37</v>
      </c>
      <c r="F16" s="273" t="s">
        <v>38</v>
      </c>
      <c r="G16" s="325" t="s">
        <v>884</v>
      </c>
      <c r="H16" s="326" t="s">
        <v>39</v>
      </c>
      <c r="I16" s="810"/>
    </row>
    <row r="17" spans="1:9" s="152" customFormat="1" ht="29.4" thickBot="1" x14ac:dyDescent="0.35">
      <c r="A17" s="314"/>
      <c r="B17" s="465" t="s">
        <v>120</v>
      </c>
      <c r="C17" s="454"/>
      <c r="D17" s="274">
        <v>4000</v>
      </c>
      <c r="E17" s="274">
        <v>6000</v>
      </c>
      <c r="F17" s="274">
        <v>1300</v>
      </c>
      <c r="G17" s="430">
        <v>5000</v>
      </c>
      <c r="H17" s="455">
        <v>1250</v>
      </c>
      <c r="I17" s="482">
        <v>2500</v>
      </c>
    </row>
    <row r="18" spans="1:9" s="5" customFormat="1" x14ac:dyDescent="0.3"/>
    <row r="19" spans="1:9" s="5" customFormat="1" x14ac:dyDescent="0.3">
      <c r="B19" s="75" t="s">
        <v>878</v>
      </c>
    </row>
    <row r="20" spans="1:9" s="5" customFormat="1" x14ac:dyDescent="0.3">
      <c r="B20" s="8" t="s">
        <v>811</v>
      </c>
    </row>
    <row r="21" spans="1:9" s="5" customFormat="1" x14ac:dyDescent="0.3"/>
    <row r="22" spans="1:9" s="5" customFormat="1" x14ac:dyDescent="0.3"/>
    <row r="23" spans="1:9" s="5" customFormat="1" x14ac:dyDescent="0.3"/>
    <row r="24" spans="1:9" s="5" customFormat="1" x14ac:dyDescent="0.3"/>
    <row r="25" spans="1:9" s="5" customFormat="1" x14ac:dyDescent="0.3"/>
    <row r="26" spans="1:9" s="5" customFormat="1" x14ac:dyDescent="0.3"/>
    <row r="27" spans="1:9" s="5" customFormat="1" x14ac:dyDescent="0.3"/>
  </sheetData>
  <mergeCells count="5">
    <mergeCell ref="B5:B6"/>
    <mergeCell ref="E11:E12"/>
    <mergeCell ref="C15:F15"/>
    <mergeCell ref="G15:H15"/>
    <mergeCell ref="I15:I16"/>
  </mergeCells>
  <pageMargins left="0.25" right="0.25" top="0.37" bottom="0.37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9"/>
  <sheetViews>
    <sheetView zoomScale="70" zoomScaleNormal="70" workbookViewId="0">
      <selection activeCell="G6" sqref="G6"/>
    </sheetView>
  </sheetViews>
  <sheetFormatPr defaultRowHeight="14.4" x14ac:dyDescent="0.3"/>
  <cols>
    <col min="1" max="1" width="3" style="5" customWidth="1"/>
    <col min="2" max="2" width="28.33203125" style="8" customWidth="1"/>
    <col min="3" max="3" width="13.6640625" style="8" customWidth="1"/>
    <col min="4" max="4" width="18.109375" style="8" customWidth="1"/>
    <col min="5" max="5" width="17" style="8" customWidth="1"/>
    <col min="6" max="6" width="15.44140625" style="8" customWidth="1"/>
    <col min="7" max="7" width="14.5546875" style="8" customWidth="1"/>
    <col min="8" max="8" width="13.44140625" style="8" customWidth="1"/>
    <col min="9" max="9" width="13.5546875" style="8" customWidth="1"/>
    <col min="10" max="10" width="12.33203125" style="8" customWidth="1"/>
    <col min="11" max="11" width="11.33203125" style="8" customWidth="1"/>
    <col min="12" max="12" width="13.5546875" style="8" customWidth="1"/>
    <col min="13" max="13" width="11" style="8" customWidth="1"/>
    <col min="14" max="14" width="8.88671875" style="8"/>
    <col min="15" max="15" width="11.6640625" style="8" bestFit="1" customWidth="1"/>
    <col min="16" max="16" width="8.88671875" style="8"/>
    <col min="17" max="17" width="9.6640625" style="8" customWidth="1"/>
    <col min="18" max="25" width="8.88671875" style="8"/>
    <col min="26" max="26" width="9.5546875" style="8" customWidth="1"/>
    <col min="27" max="255" width="8.88671875" style="8"/>
    <col min="256" max="256" width="6.33203125" style="8" customWidth="1"/>
    <col min="257" max="257" width="28.33203125" style="8" customWidth="1"/>
    <col min="258" max="258" width="13.6640625" style="8" customWidth="1"/>
    <col min="259" max="259" width="14.5546875" style="8" customWidth="1"/>
    <col min="260" max="260" width="15.5546875" style="8" customWidth="1"/>
    <col min="261" max="261" width="14.5546875" style="8" customWidth="1"/>
    <col min="262" max="262" width="16.5546875" style="8" customWidth="1"/>
    <col min="263" max="263" width="14.5546875" style="8" customWidth="1"/>
    <col min="264" max="264" width="11.5546875" style="8" customWidth="1"/>
    <col min="265" max="265" width="12.6640625" style="8" customWidth="1"/>
    <col min="266" max="267" width="13.5546875" style="8" customWidth="1"/>
    <col min="268" max="268" width="13.44140625" style="8" customWidth="1"/>
    <col min="269" max="511" width="8.88671875" style="8"/>
    <col min="512" max="512" width="6.33203125" style="8" customWidth="1"/>
    <col min="513" max="513" width="28.33203125" style="8" customWidth="1"/>
    <col min="514" max="514" width="13.6640625" style="8" customWidth="1"/>
    <col min="515" max="515" width="14.5546875" style="8" customWidth="1"/>
    <col min="516" max="516" width="15.5546875" style="8" customWidth="1"/>
    <col min="517" max="517" width="14.5546875" style="8" customWidth="1"/>
    <col min="518" max="518" width="16.5546875" style="8" customWidth="1"/>
    <col min="519" max="519" width="14.5546875" style="8" customWidth="1"/>
    <col min="520" max="520" width="11.5546875" style="8" customWidth="1"/>
    <col min="521" max="521" width="12.6640625" style="8" customWidth="1"/>
    <col min="522" max="523" width="13.5546875" style="8" customWidth="1"/>
    <col min="524" max="524" width="13.44140625" style="8" customWidth="1"/>
    <col min="525" max="767" width="8.88671875" style="8"/>
    <col min="768" max="768" width="6.33203125" style="8" customWidth="1"/>
    <col min="769" max="769" width="28.33203125" style="8" customWidth="1"/>
    <col min="770" max="770" width="13.6640625" style="8" customWidth="1"/>
    <col min="771" max="771" width="14.5546875" style="8" customWidth="1"/>
    <col min="772" max="772" width="15.5546875" style="8" customWidth="1"/>
    <col min="773" max="773" width="14.5546875" style="8" customWidth="1"/>
    <col min="774" max="774" width="16.5546875" style="8" customWidth="1"/>
    <col min="775" max="775" width="14.5546875" style="8" customWidth="1"/>
    <col min="776" max="776" width="11.5546875" style="8" customWidth="1"/>
    <col min="777" max="777" width="12.6640625" style="8" customWidth="1"/>
    <col min="778" max="779" width="13.5546875" style="8" customWidth="1"/>
    <col min="780" max="780" width="13.44140625" style="8" customWidth="1"/>
    <col min="781" max="1023" width="8.88671875" style="8"/>
    <col min="1024" max="1024" width="6.33203125" style="8" customWidth="1"/>
    <col min="1025" max="1025" width="28.33203125" style="8" customWidth="1"/>
    <col min="1026" max="1026" width="13.6640625" style="8" customWidth="1"/>
    <col min="1027" max="1027" width="14.5546875" style="8" customWidth="1"/>
    <col min="1028" max="1028" width="15.5546875" style="8" customWidth="1"/>
    <col min="1029" max="1029" width="14.5546875" style="8" customWidth="1"/>
    <col min="1030" max="1030" width="16.5546875" style="8" customWidth="1"/>
    <col min="1031" max="1031" width="14.5546875" style="8" customWidth="1"/>
    <col min="1032" max="1032" width="11.5546875" style="8" customWidth="1"/>
    <col min="1033" max="1033" width="12.6640625" style="8" customWidth="1"/>
    <col min="1034" max="1035" width="13.5546875" style="8" customWidth="1"/>
    <col min="1036" max="1036" width="13.44140625" style="8" customWidth="1"/>
    <col min="1037" max="1279" width="8.88671875" style="8"/>
    <col min="1280" max="1280" width="6.33203125" style="8" customWidth="1"/>
    <col min="1281" max="1281" width="28.33203125" style="8" customWidth="1"/>
    <col min="1282" max="1282" width="13.6640625" style="8" customWidth="1"/>
    <col min="1283" max="1283" width="14.5546875" style="8" customWidth="1"/>
    <col min="1284" max="1284" width="15.5546875" style="8" customWidth="1"/>
    <col min="1285" max="1285" width="14.5546875" style="8" customWidth="1"/>
    <col min="1286" max="1286" width="16.5546875" style="8" customWidth="1"/>
    <col min="1287" max="1287" width="14.5546875" style="8" customWidth="1"/>
    <col min="1288" max="1288" width="11.5546875" style="8" customWidth="1"/>
    <col min="1289" max="1289" width="12.6640625" style="8" customWidth="1"/>
    <col min="1290" max="1291" width="13.5546875" style="8" customWidth="1"/>
    <col min="1292" max="1292" width="13.44140625" style="8" customWidth="1"/>
    <col min="1293" max="1535" width="8.88671875" style="8"/>
    <col min="1536" max="1536" width="6.33203125" style="8" customWidth="1"/>
    <col min="1537" max="1537" width="28.33203125" style="8" customWidth="1"/>
    <col min="1538" max="1538" width="13.6640625" style="8" customWidth="1"/>
    <col min="1539" max="1539" width="14.5546875" style="8" customWidth="1"/>
    <col min="1540" max="1540" width="15.5546875" style="8" customWidth="1"/>
    <col min="1541" max="1541" width="14.5546875" style="8" customWidth="1"/>
    <col min="1542" max="1542" width="16.5546875" style="8" customWidth="1"/>
    <col min="1543" max="1543" width="14.5546875" style="8" customWidth="1"/>
    <col min="1544" max="1544" width="11.5546875" style="8" customWidth="1"/>
    <col min="1545" max="1545" width="12.6640625" style="8" customWidth="1"/>
    <col min="1546" max="1547" width="13.5546875" style="8" customWidth="1"/>
    <col min="1548" max="1548" width="13.44140625" style="8" customWidth="1"/>
    <col min="1549" max="1791" width="8.88671875" style="8"/>
    <col min="1792" max="1792" width="6.33203125" style="8" customWidth="1"/>
    <col min="1793" max="1793" width="28.33203125" style="8" customWidth="1"/>
    <col min="1794" max="1794" width="13.6640625" style="8" customWidth="1"/>
    <col min="1795" max="1795" width="14.5546875" style="8" customWidth="1"/>
    <col min="1796" max="1796" width="15.5546875" style="8" customWidth="1"/>
    <col min="1797" max="1797" width="14.5546875" style="8" customWidth="1"/>
    <col min="1798" max="1798" width="16.5546875" style="8" customWidth="1"/>
    <col min="1799" max="1799" width="14.5546875" style="8" customWidth="1"/>
    <col min="1800" max="1800" width="11.5546875" style="8" customWidth="1"/>
    <col min="1801" max="1801" width="12.6640625" style="8" customWidth="1"/>
    <col min="1802" max="1803" width="13.5546875" style="8" customWidth="1"/>
    <col min="1804" max="1804" width="13.44140625" style="8" customWidth="1"/>
    <col min="1805" max="2047" width="8.88671875" style="8"/>
    <col min="2048" max="2048" width="6.33203125" style="8" customWidth="1"/>
    <col min="2049" max="2049" width="28.33203125" style="8" customWidth="1"/>
    <col min="2050" max="2050" width="13.6640625" style="8" customWidth="1"/>
    <col min="2051" max="2051" width="14.5546875" style="8" customWidth="1"/>
    <col min="2052" max="2052" width="15.5546875" style="8" customWidth="1"/>
    <col min="2053" max="2053" width="14.5546875" style="8" customWidth="1"/>
    <col min="2054" max="2054" width="16.5546875" style="8" customWidth="1"/>
    <col min="2055" max="2055" width="14.5546875" style="8" customWidth="1"/>
    <col min="2056" max="2056" width="11.5546875" style="8" customWidth="1"/>
    <col min="2057" max="2057" width="12.6640625" style="8" customWidth="1"/>
    <col min="2058" max="2059" width="13.5546875" style="8" customWidth="1"/>
    <col min="2060" max="2060" width="13.44140625" style="8" customWidth="1"/>
    <col min="2061" max="2303" width="8.88671875" style="8"/>
    <col min="2304" max="2304" width="6.33203125" style="8" customWidth="1"/>
    <col min="2305" max="2305" width="28.33203125" style="8" customWidth="1"/>
    <col min="2306" max="2306" width="13.6640625" style="8" customWidth="1"/>
    <col min="2307" max="2307" width="14.5546875" style="8" customWidth="1"/>
    <col min="2308" max="2308" width="15.5546875" style="8" customWidth="1"/>
    <col min="2309" max="2309" width="14.5546875" style="8" customWidth="1"/>
    <col min="2310" max="2310" width="16.5546875" style="8" customWidth="1"/>
    <col min="2311" max="2311" width="14.5546875" style="8" customWidth="1"/>
    <col min="2312" max="2312" width="11.5546875" style="8" customWidth="1"/>
    <col min="2313" max="2313" width="12.6640625" style="8" customWidth="1"/>
    <col min="2314" max="2315" width="13.5546875" style="8" customWidth="1"/>
    <col min="2316" max="2316" width="13.44140625" style="8" customWidth="1"/>
    <col min="2317" max="2559" width="8.88671875" style="8"/>
    <col min="2560" max="2560" width="6.33203125" style="8" customWidth="1"/>
    <col min="2561" max="2561" width="28.33203125" style="8" customWidth="1"/>
    <col min="2562" max="2562" width="13.6640625" style="8" customWidth="1"/>
    <col min="2563" max="2563" width="14.5546875" style="8" customWidth="1"/>
    <col min="2564" max="2564" width="15.5546875" style="8" customWidth="1"/>
    <col min="2565" max="2565" width="14.5546875" style="8" customWidth="1"/>
    <col min="2566" max="2566" width="16.5546875" style="8" customWidth="1"/>
    <col min="2567" max="2567" width="14.5546875" style="8" customWidth="1"/>
    <col min="2568" max="2568" width="11.5546875" style="8" customWidth="1"/>
    <col min="2569" max="2569" width="12.6640625" style="8" customWidth="1"/>
    <col min="2570" max="2571" width="13.5546875" style="8" customWidth="1"/>
    <col min="2572" max="2572" width="13.44140625" style="8" customWidth="1"/>
    <col min="2573" max="2815" width="8.88671875" style="8"/>
    <col min="2816" max="2816" width="6.33203125" style="8" customWidth="1"/>
    <col min="2817" max="2817" width="28.33203125" style="8" customWidth="1"/>
    <col min="2818" max="2818" width="13.6640625" style="8" customWidth="1"/>
    <col min="2819" max="2819" width="14.5546875" style="8" customWidth="1"/>
    <col min="2820" max="2820" width="15.5546875" style="8" customWidth="1"/>
    <col min="2821" max="2821" width="14.5546875" style="8" customWidth="1"/>
    <col min="2822" max="2822" width="16.5546875" style="8" customWidth="1"/>
    <col min="2823" max="2823" width="14.5546875" style="8" customWidth="1"/>
    <col min="2824" max="2824" width="11.5546875" style="8" customWidth="1"/>
    <col min="2825" max="2825" width="12.6640625" style="8" customWidth="1"/>
    <col min="2826" max="2827" width="13.5546875" style="8" customWidth="1"/>
    <col min="2828" max="2828" width="13.44140625" style="8" customWidth="1"/>
    <col min="2829" max="3071" width="8.88671875" style="8"/>
    <col min="3072" max="3072" width="6.33203125" style="8" customWidth="1"/>
    <col min="3073" max="3073" width="28.33203125" style="8" customWidth="1"/>
    <col min="3074" max="3074" width="13.6640625" style="8" customWidth="1"/>
    <col min="3075" max="3075" width="14.5546875" style="8" customWidth="1"/>
    <col min="3076" max="3076" width="15.5546875" style="8" customWidth="1"/>
    <col min="3077" max="3077" width="14.5546875" style="8" customWidth="1"/>
    <col min="3078" max="3078" width="16.5546875" style="8" customWidth="1"/>
    <col min="3079" max="3079" width="14.5546875" style="8" customWidth="1"/>
    <col min="3080" max="3080" width="11.5546875" style="8" customWidth="1"/>
    <col min="3081" max="3081" width="12.6640625" style="8" customWidth="1"/>
    <col min="3082" max="3083" width="13.5546875" style="8" customWidth="1"/>
    <col min="3084" max="3084" width="13.44140625" style="8" customWidth="1"/>
    <col min="3085" max="3327" width="8.88671875" style="8"/>
    <col min="3328" max="3328" width="6.33203125" style="8" customWidth="1"/>
    <col min="3329" max="3329" width="28.33203125" style="8" customWidth="1"/>
    <col min="3330" max="3330" width="13.6640625" style="8" customWidth="1"/>
    <col min="3331" max="3331" width="14.5546875" style="8" customWidth="1"/>
    <col min="3332" max="3332" width="15.5546875" style="8" customWidth="1"/>
    <col min="3333" max="3333" width="14.5546875" style="8" customWidth="1"/>
    <col min="3334" max="3334" width="16.5546875" style="8" customWidth="1"/>
    <col min="3335" max="3335" width="14.5546875" style="8" customWidth="1"/>
    <col min="3336" max="3336" width="11.5546875" style="8" customWidth="1"/>
    <col min="3337" max="3337" width="12.6640625" style="8" customWidth="1"/>
    <col min="3338" max="3339" width="13.5546875" style="8" customWidth="1"/>
    <col min="3340" max="3340" width="13.44140625" style="8" customWidth="1"/>
    <col min="3341" max="3583" width="8.88671875" style="8"/>
    <col min="3584" max="3584" width="6.33203125" style="8" customWidth="1"/>
    <col min="3585" max="3585" width="28.33203125" style="8" customWidth="1"/>
    <col min="3586" max="3586" width="13.6640625" style="8" customWidth="1"/>
    <col min="3587" max="3587" width="14.5546875" style="8" customWidth="1"/>
    <col min="3588" max="3588" width="15.5546875" style="8" customWidth="1"/>
    <col min="3589" max="3589" width="14.5546875" style="8" customWidth="1"/>
    <col min="3590" max="3590" width="16.5546875" style="8" customWidth="1"/>
    <col min="3591" max="3591" width="14.5546875" style="8" customWidth="1"/>
    <col min="3592" max="3592" width="11.5546875" style="8" customWidth="1"/>
    <col min="3593" max="3593" width="12.6640625" style="8" customWidth="1"/>
    <col min="3594" max="3595" width="13.5546875" style="8" customWidth="1"/>
    <col min="3596" max="3596" width="13.44140625" style="8" customWidth="1"/>
    <col min="3597" max="3839" width="8.88671875" style="8"/>
    <col min="3840" max="3840" width="6.33203125" style="8" customWidth="1"/>
    <col min="3841" max="3841" width="28.33203125" style="8" customWidth="1"/>
    <col min="3842" max="3842" width="13.6640625" style="8" customWidth="1"/>
    <col min="3843" max="3843" width="14.5546875" style="8" customWidth="1"/>
    <col min="3844" max="3844" width="15.5546875" style="8" customWidth="1"/>
    <col min="3845" max="3845" width="14.5546875" style="8" customWidth="1"/>
    <col min="3846" max="3846" width="16.5546875" style="8" customWidth="1"/>
    <col min="3847" max="3847" width="14.5546875" style="8" customWidth="1"/>
    <col min="3848" max="3848" width="11.5546875" style="8" customWidth="1"/>
    <col min="3849" max="3849" width="12.6640625" style="8" customWidth="1"/>
    <col min="3850" max="3851" width="13.5546875" style="8" customWidth="1"/>
    <col min="3852" max="3852" width="13.44140625" style="8" customWidth="1"/>
    <col min="3853" max="4095" width="8.88671875" style="8"/>
    <col min="4096" max="4096" width="6.33203125" style="8" customWidth="1"/>
    <col min="4097" max="4097" width="28.33203125" style="8" customWidth="1"/>
    <col min="4098" max="4098" width="13.6640625" style="8" customWidth="1"/>
    <col min="4099" max="4099" width="14.5546875" style="8" customWidth="1"/>
    <col min="4100" max="4100" width="15.5546875" style="8" customWidth="1"/>
    <col min="4101" max="4101" width="14.5546875" style="8" customWidth="1"/>
    <col min="4102" max="4102" width="16.5546875" style="8" customWidth="1"/>
    <col min="4103" max="4103" width="14.5546875" style="8" customWidth="1"/>
    <col min="4104" max="4104" width="11.5546875" style="8" customWidth="1"/>
    <col min="4105" max="4105" width="12.6640625" style="8" customWidth="1"/>
    <col min="4106" max="4107" width="13.5546875" style="8" customWidth="1"/>
    <col min="4108" max="4108" width="13.44140625" style="8" customWidth="1"/>
    <col min="4109" max="4351" width="8.88671875" style="8"/>
    <col min="4352" max="4352" width="6.33203125" style="8" customWidth="1"/>
    <col min="4353" max="4353" width="28.33203125" style="8" customWidth="1"/>
    <col min="4354" max="4354" width="13.6640625" style="8" customWidth="1"/>
    <col min="4355" max="4355" width="14.5546875" style="8" customWidth="1"/>
    <col min="4356" max="4356" width="15.5546875" style="8" customWidth="1"/>
    <col min="4357" max="4357" width="14.5546875" style="8" customWidth="1"/>
    <col min="4358" max="4358" width="16.5546875" style="8" customWidth="1"/>
    <col min="4359" max="4359" width="14.5546875" style="8" customWidth="1"/>
    <col min="4360" max="4360" width="11.5546875" style="8" customWidth="1"/>
    <col min="4361" max="4361" width="12.6640625" style="8" customWidth="1"/>
    <col min="4362" max="4363" width="13.5546875" style="8" customWidth="1"/>
    <col min="4364" max="4364" width="13.44140625" style="8" customWidth="1"/>
    <col min="4365" max="4607" width="8.88671875" style="8"/>
    <col min="4608" max="4608" width="6.33203125" style="8" customWidth="1"/>
    <col min="4609" max="4609" width="28.33203125" style="8" customWidth="1"/>
    <col min="4610" max="4610" width="13.6640625" style="8" customWidth="1"/>
    <col min="4611" max="4611" width="14.5546875" style="8" customWidth="1"/>
    <col min="4612" max="4612" width="15.5546875" style="8" customWidth="1"/>
    <col min="4613" max="4613" width="14.5546875" style="8" customWidth="1"/>
    <col min="4614" max="4614" width="16.5546875" style="8" customWidth="1"/>
    <col min="4615" max="4615" width="14.5546875" style="8" customWidth="1"/>
    <col min="4616" max="4616" width="11.5546875" style="8" customWidth="1"/>
    <col min="4617" max="4617" width="12.6640625" style="8" customWidth="1"/>
    <col min="4618" max="4619" width="13.5546875" style="8" customWidth="1"/>
    <col min="4620" max="4620" width="13.44140625" style="8" customWidth="1"/>
    <col min="4621" max="4863" width="8.88671875" style="8"/>
    <col min="4864" max="4864" width="6.33203125" style="8" customWidth="1"/>
    <col min="4865" max="4865" width="28.33203125" style="8" customWidth="1"/>
    <col min="4866" max="4866" width="13.6640625" style="8" customWidth="1"/>
    <col min="4867" max="4867" width="14.5546875" style="8" customWidth="1"/>
    <col min="4868" max="4868" width="15.5546875" style="8" customWidth="1"/>
    <col min="4869" max="4869" width="14.5546875" style="8" customWidth="1"/>
    <col min="4870" max="4870" width="16.5546875" style="8" customWidth="1"/>
    <col min="4871" max="4871" width="14.5546875" style="8" customWidth="1"/>
    <col min="4872" max="4872" width="11.5546875" style="8" customWidth="1"/>
    <col min="4873" max="4873" width="12.6640625" style="8" customWidth="1"/>
    <col min="4874" max="4875" width="13.5546875" style="8" customWidth="1"/>
    <col min="4876" max="4876" width="13.44140625" style="8" customWidth="1"/>
    <col min="4877" max="5119" width="8.88671875" style="8"/>
    <col min="5120" max="5120" width="6.33203125" style="8" customWidth="1"/>
    <col min="5121" max="5121" width="28.33203125" style="8" customWidth="1"/>
    <col min="5122" max="5122" width="13.6640625" style="8" customWidth="1"/>
    <col min="5123" max="5123" width="14.5546875" style="8" customWidth="1"/>
    <col min="5124" max="5124" width="15.5546875" style="8" customWidth="1"/>
    <col min="5125" max="5125" width="14.5546875" style="8" customWidth="1"/>
    <col min="5126" max="5126" width="16.5546875" style="8" customWidth="1"/>
    <col min="5127" max="5127" width="14.5546875" style="8" customWidth="1"/>
    <col min="5128" max="5128" width="11.5546875" style="8" customWidth="1"/>
    <col min="5129" max="5129" width="12.6640625" style="8" customWidth="1"/>
    <col min="5130" max="5131" width="13.5546875" style="8" customWidth="1"/>
    <col min="5132" max="5132" width="13.44140625" style="8" customWidth="1"/>
    <col min="5133" max="5375" width="8.88671875" style="8"/>
    <col min="5376" max="5376" width="6.33203125" style="8" customWidth="1"/>
    <col min="5377" max="5377" width="28.33203125" style="8" customWidth="1"/>
    <col min="5378" max="5378" width="13.6640625" style="8" customWidth="1"/>
    <col min="5379" max="5379" width="14.5546875" style="8" customWidth="1"/>
    <col min="5380" max="5380" width="15.5546875" style="8" customWidth="1"/>
    <col min="5381" max="5381" width="14.5546875" style="8" customWidth="1"/>
    <col min="5382" max="5382" width="16.5546875" style="8" customWidth="1"/>
    <col min="5383" max="5383" width="14.5546875" style="8" customWidth="1"/>
    <col min="5384" max="5384" width="11.5546875" style="8" customWidth="1"/>
    <col min="5385" max="5385" width="12.6640625" style="8" customWidth="1"/>
    <col min="5386" max="5387" width="13.5546875" style="8" customWidth="1"/>
    <col min="5388" max="5388" width="13.44140625" style="8" customWidth="1"/>
    <col min="5389" max="5631" width="8.88671875" style="8"/>
    <col min="5632" max="5632" width="6.33203125" style="8" customWidth="1"/>
    <col min="5633" max="5633" width="28.33203125" style="8" customWidth="1"/>
    <col min="5634" max="5634" width="13.6640625" style="8" customWidth="1"/>
    <col min="5635" max="5635" width="14.5546875" style="8" customWidth="1"/>
    <col min="5636" max="5636" width="15.5546875" style="8" customWidth="1"/>
    <col min="5637" max="5637" width="14.5546875" style="8" customWidth="1"/>
    <col min="5638" max="5638" width="16.5546875" style="8" customWidth="1"/>
    <col min="5639" max="5639" width="14.5546875" style="8" customWidth="1"/>
    <col min="5640" max="5640" width="11.5546875" style="8" customWidth="1"/>
    <col min="5641" max="5641" width="12.6640625" style="8" customWidth="1"/>
    <col min="5642" max="5643" width="13.5546875" style="8" customWidth="1"/>
    <col min="5644" max="5644" width="13.44140625" style="8" customWidth="1"/>
    <col min="5645" max="5887" width="8.88671875" style="8"/>
    <col min="5888" max="5888" width="6.33203125" style="8" customWidth="1"/>
    <col min="5889" max="5889" width="28.33203125" style="8" customWidth="1"/>
    <col min="5890" max="5890" width="13.6640625" style="8" customWidth="1"/>
    <col min="5891" max="5891" width="14.5546875" style="8" customWidth="1"/>
    <col min="5892" max="5892" width="15.5546875" style="8" customWidth="1"/>
    <col min="5893" max="5893" width="14.5546875" style="8" customWidth="1"/>
    <col min="5894" max="5894" width="16.5546875" style="8" customWidth="1"/>
    <col min="5895" max="5895" width="14.5546875" style="8" customWidth="1"/>
    <col min="5896" max="5896" width="11.5546875" style="8" customWidth="1"/>
    <col min="5897" max="5897" width="12.6640625" style="8" customWidth="1"/>
    <col min="5898" max="5899" width="13.5546875" style="8" customWidth="1"/>
    <col min="5900" max="5900" width="13.44140625" style="8" customWidth="1"/>
    <col min="5901" max="6143" width="8.88671875" style="8"/>
    <col min="6144" max="6144" width="6.33203125" style="8" customWidth="1"/>
    <col min="6145" max="6145" width="28.33203125" style="8" customWidth="1"/>
    <col min="6146" max="6146" width="13.6640625" style="8" customWidth="1"/>
    <col min="6147" max="6147" width="14.5546875" style="8" customWidth="1"/>
    <col min="6148" max="6148" width="15.5546875" style="8" customWidth="1"/>
    <col min="6149" max="6149" width="14.5546875" style="8" customWidth="1"/>
    <col min="6150" max="6150" width="16.5546875" style="8" customWidth="1"/>
    <col min="6151" max="6151" width="14.5546875" style="8" customWidth="1"/>
    <col min="6152" max="6152" width="11.5546875" style="8" customWidth="1"/>
    <col min="6153" max="6153" width="12.6640625" style="8" customWidth="1"/>
    <col min="6154" max="6155" width="13.5546875" style="8" customWidth="1"/>
    <col min="6156" max="6156" width="13.44140625" style="8" customWidth="1"/>
    <col min="6157" max="6399" width="8.88671875" style="8"/>
    <col min="6400" max="6400" width="6.33203125" style="8" customWidth="1"/>
    <col min="6401" max="6401" width="28.33203125" style="8" customWidth="1"/>
    <col min="6402" max="6402" width="13.6640625" style="8" customWidth="1"/>
    <col min="6403" max="6403" width="14.5546875" style="8" customWidth="1"/>
    <col min="6404" max="6404" width="15.5546875" style="8" customWidth="1"/>
    <col min="6405" max="6405" width="14.5546875" style="8" customWidth="1"/>
    <col min="6406" max="6406" width="16.5546875" style="8" customWidth="1"/>
    <col min="6407" max="6407" width="14.5546875" style="8" customWidth="1"/>
    <col min="6408" max="6408" width="11.5546875" style="8" customWidth="1"/>
    <col min="6409" max="6409" width="12.6640625" style="8" customWidth="1"/>
    <col min="6410" max="6411" width="13.5546875" style="8" customWidth="1"/>
    <col min="6412" max="6412" width="13.44140625" style="8" customWidth="1"/>
    <col min="6413" max="6655" width="8.88671875" style="8"/>
    <col min="6656" max="6656" width="6.33203125" style="8" customWidth="1"/>
    <col min="6657" max="6657" width="28.33203125" style="8" customWidth="1"/>
    <col min="6658" max="6658" width="13.6640625" style="8" customWidth="1"/>
    <col min="6659" max="6659" width="14.5546875" style="8" customWidth="1"/>
    <col min="6660" max="6660" width="15.5546875" style="8" customWidth="1"/>
    <col min="6661" max="6661" width="14.5546875" style="8" customWidth="1"/>
    <col min="6662" max="6662" width="16.5546875" style="8" customWidth="1"/>
    <col min="6663" max="6663" width="14.5546875" style="8" customWidth="1"/>
    <col min="6664" max="6664" width="11.5546875" style="8" customWidth="1"/>
    <col min="6665" max="6665" width="12.6640625" style="8" customWidth="1"/>
    <col min="6666" max="6667" width="13.5546875" style="8" customWidth="1"/>
    <col min="6668" max="6668" width="13.44140625" style="8" customWidth="1"/>
    <col min="6669" max="6911" width="8.88671875" style="8"/>
    <col min="6912" max="6912" width="6.33203125" style="8" customWidth="1"/>
    <col min="6913" max="6913" width="28.33203125" style="8" customWidth="1"/>
    <col min="6914" max="6914" width="13.6640625" style="8" customWidth="1"/>
    <col min="6915" max="6915" width="14.5546875" style="8" customWidth="1"/>
    <col min="6916" max="6916" width="15.5546875" style="8" customWidth="1"/>
    <col min="6917" max="6917" width="14.5546875" style="8" customWidth="1"/>
    <col min="6918" max="6918" width="16.5546875" style="8" customWidth="1"/>
    <col min="6919" max="6919" width="14.5546875" style="8" customWidth="1"/>
    <col min="6920" max="6920" width="11.5546875" style="8" customWidth="1"/>
    <col min="6921" max="6921" width="12.6640625" style="8" customWidth="1"/>
    <col min="6922" max="6923" width="13.5546875" style="8" customWidth="1"/>
    <col min="6924" max="6924" width="13.44140625" style="8" customWidth="1"/>
    <col min="6925" max="7167" width="8.88671875" style="8"/>
    <col min="7168" max="7168" width="6.33203125" style="8" customWidth="1"/>
    <col min="7169" max="7169" width="28.33203125" style="8" customWidth="1"/>
    <col min="7170" max="7170" width="13.6640625" style="8" customWidth="1"/>
    <col min="7171" max="7171" width="14.5546875" style="8" customWidth="1"/>
    <col min="7172" max="7172" width="15.5546875" style="8" customWidth="1"/>
    <col min="7173" max="7173" width="14.5546875" style="8" customWidth="1"/>
    <col min="7174" max="7174" width="16.5546875" style="8" customWidth="1"/>
    <col min="7175" max="7175" width="14.5546875" style="8" customWidth="1"/>
    <col min="7176" max="7176" width="11.5546875" style="8" customWidth="1"/>
    <col min="7177" max="7177" width="12.6640625" style="8" customWidth="1"/>
    <col min="7178" max="7179" width="13.5546875" style="8" customWidth="1"/>
    <col min="7180" max="7180" width="13.44140625" style="8" customWidth="1"/>
    <col min="7181" max="7423" width="8.88671875" style="8"/>
    <col min="7424" max="7424" width="6.33203125" style="8" customWidth="1"/>
    <col min="7425" max="7425" width="28.33203125" style="8" customWidth="1"/>
    <col min="7426" max="7426" width="13.6640625" style="8" customWidth="1"/>
    <col min="7427" max="7427" width="14.5546875" style="8" customWidth="1"/>
    <col min="7428" max="7428" width="15.5546875" style="8" customWidth="1"/>
    <col min="7429" max="7429" width="14.5546875" style="8" customWidth="1"/>
    <col min="7430" max="7430" width="16.5546875" style="8" customWidth="1"/>
    <col min="7431" max="7431" width="14.5546875" style="8" customWidth="1"/>
    <col min="7432" max="7432" width="11.5546875" style="8" customWidth="1"/>
    <col min="7433" max="7433" width="12.6640625" style="8" customWidth="1"/>
    <col min="7434" max="7435" width="13.5546875" style="8" customWidth="1"/>
    <col min="7436" max="7436" width="13.44140625" style="8" customWidth="1"/>
    <col min="7437" max="7679" width="8.88671875" style="8"/>
    <col min="7680" max="7680" width="6.33203125" style="8" customWidth="1"/>
    <col min="7681" max="7681" width="28.33203125" style="8" customWidth="1"/>
    <col min="7682" max="7682" width="13.6640625" style="8" customWidth="1"/>
    <col min="7683" max="7683" width="14.5546875" style="8" customWidth="1"/>
    <col min="7684" max="7684" width="15.5546875" style="8" customWidth="1"/>
    <col min="7685" max="7685" width="14.5546875" style="8" customWidth="1"/>
    <col min="7686" max="7686" width="16.5546875" style="8" customWidth="1"/>
    <col min="7687" max="7687" width="14.5546875" style="8" customWidth="1"/>
    <col min="7688" max="7688" width="11.5546875" style="8" customWidth="1"/>
    <col min="7689" max="7689" width="12.6640625" style="8" customWidth="1"/>
    <col min="7690" max="7691" width="13.5546875" style="8" customWidth="1"/>
    <col min="7692" max="7692" width="13.44140625" style="8" customWidth="1"/>
    <col min="7693" max="7935" width="8.88671875" style="8"/>
    <col min="7936" max="7936" width="6.33203125" style="8" customWidth="1"/>
    <col min="7937" max="7937" width="28.33203125" style="8" customWidth="1"/>
    <col min="7938" max="7938" width="13.6640625" style="8" customWidth="1"/>
    <col min="7939" max="7939" width="14.5546875" style="8" customWidth="1"/>
    <col min="7940" max="7940" width="15.5546875" style="8" customWidth="1"/>
    <col min="7941" max="7941" width="14.5546875" style="8" customWidth="1"/>
    <col min="7942" max="7942" width="16.5546875" style="8" customWidth="1"/>
    <col min="7943" max="7943" width="14.5546875" style="8" customWidth="1"/>
    <col min="7944" max="7944" width="11.5546875" style="8" customWidth="1"/>
    <col min="7945" max="7945" width="12.6640625" style="8" customWidth="1"/>
    <col min="7946" max="7947" width="13.5546875" style="8" customWidth="1"/>
    <col min="7948" max="7948" width="13.44140625" style="8" customWidth="1"/>
    <col min="7949" max="8191" width="8.88671875" style="8"/>
    <col min="8192" max="8192" width="6.33203125" style="8" customWidth="1"/>
    <col min="8193" max="8193" width="28.33203125" style="8" customWidth="1"/>
    <col min="8194" max="8194" width="13.6640625" style="8" customWidth="1"/>
    <col min="8195" max="8195" width="14.5546875" style="8" customWidth="1"/>
    <col min="8196" max="8196" width="15.5546875" style="8" customWidth="1"/>
    <col min="8197" max="8197" width="14.5546875" style="8" customWidth="1"/>
    <col min="8198" max="8198" width="16.5546875" style="8" customWidth="1"/>
    <col min="8199" max="8199" width="14.5546875" style="8" customWidth="1"/>
    <col min="8200" max="8200" width="11.5546875" style="8" customWidth="1"/>
    <col min="8201" max="8201" width="12.6640625" style="8" customWidth="1"/>
    <col min="8202" max="8203" width="13.5546875" style="8" customWidth="1"/>
    <col min="8204" max="8204" width="13.44140625" style="8" customWidth="1"/>
    <col min="8205" max="8447" width="8.88671875" style="8"/>
    <col min="8448" max="8448" width="6.33203125" style="8" customWidth="1"/>
    <col min="8449" max="8449" width="28.33203125" style="8" customWidth="1"/>
    <col min="8450" max="8450" width="13.6640625" style="8" customWidth="1"/>
    <col min="8451" max="8451" width="14.5546875" style="8" customWidth="1"/>
    <col min="8452" max="8452" width="15.5546875" style="8" customWidth="1"/>
    <col min="8453" max="8453" width="14.5546875" style="8" customWidth="1"/>
    <col min="8454" max="8454" width="16.5546875" style="8" customWidth="1"/>
    <col min="8455" max="8455" width="14.5546875" style="8" customWidth="1"/>
    <col min="8456" max="8456" width="11.5546875" style="8" customWidth="1"/>
    <col min="8457" max="8457" width="12.6640625" style="8" customWidth="1"/>
    <col min="8458" max="8459" width="13.5546875" style="8" customWidth="1"/>
    <col min="8460" max="8460" width="13.44140625" style="8" customWidth="1"/>
    <col min="8461" max="8703" width="8.88671875" style="8"/>
    <col min="8704" max="8704" width="6.33203125" style="8" customWidth="1"/>
    <col min="8705" max="8705" width="28.33203125" style="8" customWidth="1"/>
    <col min="8706" max="8706" width="13.6640625" style="8" customWidth="1"/>
    <col min="8707" max="8707" width="14.5546875" style="8" customWidth="1"/>
    <col min="8708" max="8708" width="15.5546875" style="8" customWidth="1"/>
    <col min="8709" max="8709" width="14.5546875" style="8" customWidth="1"/>
    <col min="8710" max="8710" width="16.5546875" style="8" customWidth="1"/>
    <col min="8711" max="8711" width="14.5546875" style="8" customWidth="1"/>
    <col min="8712" max="8712" width="11.5546875" style="8" customWidth="1"/>
    <col min="8713" max="8713" width="12.6640625" style="8" customWidth="1"/>
    <col min="8714" max="8715" width="13.5546875" style="8" customWidth="1"/>
    <col min="8716" max="8716" width="13.44140625" style="8" customWidth="1"/>
    <col min="8717" max="8959" width="8.88671875" style="8"/>
    <col min="8960" max="8960" width="6.33203125" style="8" customWidth="1"/>
    <col min="8961" max="8961" width="28.33203125" style="8" customWidth="1"/>
    <col min="8962" max="8962" width="13.6640625" style="8" customWidth="1"/>
    <col min="8963" max="8963" width="14.5546875" style="8" customWidth="1"/>
    <col min="8964" max="8964" width="15.5546875" style="8" customWidth="1"/>
    <col min="8965" max="8965" width="14.5546875" style="8" customWidth="1"/>
    <col min="8966" max="8966" width="16.5546875" style="8" customWidth="1"/>
    <col min="8967" max="8967" width="14.5546875" style="8" customWidth="1"/>
    <col min="8968" max="8968" width="11.5546875" style="8" customWidth="1"/>
    <col min="8969" max="8969" width="12.6640625" style="8" customWidth="1"/>
    <col min="8970" max="8971" width="13.5546875" style="8" customWidth="1"/>
    <col min="8972" max="8972" width="13.44140625" style="8" customWidth="1"/>
    <col min="8973" max="9215" width="8.88671875" style="8"/>
    <col min="9216" max="9216" width="6.33203125" style="8" customWidth="1"/>
    <col min="9217" max="9217" width="28.33203125" style="8" customWidth="1"/>
    <col min="9218" max="9218" width="13.6640625" style="8" customWidth="1"/>
    <col min="9219" max="9219" width="14.5546875" style="8" customWidth="1"/>
    <col min="9220" max="9220" width="15.5546875" style="8" customWidth="1"/>
    <col min="9221" max="9221" width="14.5546875" style="8" customWidth="1"/>
    <col min="9222" max="9222" width="16.5546875" style="8" customWidth="1"/>
    <col min="9223" max="9223" width="14.5546875" style="8" customWidth="1"/>
    <col min="9224" max="9224" width="11.5546875" style="8" customWidth="1"/>
    <col min="9225" max="9225" width="12.6640625" style="8" customWidth="1"/>
    <col min="9226" max="9227" width="13.5546875" style="8" customWidth="1"/>
    <col min="9228" max="9228" width="13.44140625" style="8" customWidth="1"/>
    <col min="9229" max="9471" width="8.88671875" style="8"/>
    <col min="9472" max="9472" width="6.33203125" style="8" customWidth="1"/>
    <col min="9473" max="9473" width="28.33203125" style="8" customWidth="1"/>
    <col min="9474" max="9474" width="13.6640625" style="8" customWidth="1"/>
    <col min="9475" max="9475" width="14.5546875" style="8" customWidth="1"/>
    <col min="9476" max="9476" width="15.5546875" style="8" customWidth="1"/>
    <col min="9477" max="9477" width="14.5546875" style="8" customWidth="1"/>
    <col min="9478" max="9478" width="16.5546875" style="8" customWidth="1"/>
    <col min="9479" max="9479" width="14.5546875" style="8" customWidth="1"/>
    <col min="9480" max="9480" width="11.5546875" style="8" customWidth="1"/>
    <col min="9481" max="9481" width="12.6640625" style="8" customWidth="1"/>
    <col min="9482" max="9483" width="13.5546875" style="8" customWidth="1"/>
    <col min="9484" max="9484" width="13.44140625" style="8" customWidth="1"/>
    <col min="9485" max="9727" width="8.88671875" style="8"/>
    <col min="9728" max="9728" width="6.33203125" style="8" customWidth="1"/>
    <col min="9729" max="9729" width="28.33203125" style="8" customWidth="1"/>
    <col min="9730" max="9730" width="13.6640625" style="8" customWidth="1"/>
    <col min="9731" max="9731" width="14.5546875" style="8" customWidth="1"/>
    <col min="9732" max="9732" width="15.5546875" style="8" customWidth="1"/>
    <col min="9733" max="9733" width="14.5546875" style="8" customWidth="1"/>
    <col min="9734" max="9734" width="16.5546875" style="8" customWidth="1"/>
    <col min="9735" max="9735" width="14.5546875" style="8" customWidth="1"/>
    <col min="9736" max="9736" width="11.5546875" style="8" customWidth="1"/>
    <col min="9737" max="9737" width="12.6640625" style="8" customWidth="1"/>
    <col min="9738" max="9739" width="13.5546875" style="8" customWidth="1"/>
    <col min="9740" max="9740" width="13.44140625" style="8" customWidth="1"/>
    <col min="9741" max="9983" width="8.88671875" style="8"/>
    <col min="9984" max="9984" width="6.33203125" style="8" customWidth="1"/>
    <col min="9985" max="9985" width="28.33203125" style="8" customWidth="1"/>
    <col min="9986" max="9986" width="13.6640625" style="8" customWidth="1"/>
    <col min="9987" max="9987" width="14.5546875" style="8" customWidth="1"/>
    <col min="9988" max="9988" width="15.5546875" style="8" customWidth="1"/>
    <col min="9989" max="9989" width="14.5546875" style="8" customWidth="1"/>
    <col min="9990" max="9990" width="16.5546875" style="8" customWidth="1"/>
    <col min="9991" max="9991" width="14.5546875" style="8" customWidth="1"/>
    <col min="9992" max="9992" width="11.5546875" style="8" customWidth="1"/>
    <col min="9993" max="9993" width="12.6640625" style="8" customWidth="1"/>
    <col min="9994" max="9995" width="13.5546875" style="8" customWidth="1"/>
    <col min="9996" max="9996" width="13.44140625" style="8" customWidth="1"/>
    <col min="9997" max="10239" width="8.88671875" style="8"/>
    <col min="10240" max="10240" width="6.33203125" style="8" customWidth="1"/>
    <col min="10241" max="10241" width="28.33203125" style="8" customWidth="1"/>
    <col min="10242" max="10242" width="13.6640625" style="8" customWidth="1"/>
    <col min="10243" max="10243" width="14.5546875" style="8" customWidth="1"/>
    <col min="10244" max="10244" width="15.5546875" style="8" customWidth="1"/>
    <col min="10245" max="10245" width="14.5546875" style="8" customWidth="1"/>
    <col min="10246" max="10246" width="16.5546875" style="8" customWidth="1"/>
    <col min="10247" max="10247" width="14.5546875" style="8" customWidth="1"/>
    <col min="10248" max="10248" width="11.5546875" style="8" customWidth="1"/>
    <col min="10249" max="10249" width="12.6640625" style="8" customWidth="1"/>
    <col min="10250" max="10251" width="13.5546875" style="8" customWidth="1"/>
    <col min="10252" max="10252" width="13.44140625" style="8" customWidth="1"/>
    <col min="10253" max="10495" width="8.88671875" style="8"/>
    <col min="10496" max="10496" width="6.33203125" style="8" customWidth="1"/>
    <col min="10497" max="10497" width="28.33203125" style="8" customWidth="1"/>
    <col min="10498" max="10498" width="13.6640625" style="8" customWidth="1"/>
    <col min="10499" max="10499" width="14.5546875" style="8" customWidth="1"/>
    <col min="10500" max="10500" width="15.5546875" style="8" customWidth="1"/>
    <col min="10501" max="10501" width="14.5546875" style="8" customWidth="1"/>
    <col min="10502" max="10502" width="16.5546875" style="8" customWidth="1"/>
    <col min="10503" max="10503" width="14.5546875" style="8" customWidth="1"/>
    <col min="10504" max="10504" width="11.5546875" style="8" customWidth="1"/>
    <col min="10505" max="10505" width="12.6640625" style="8" customWidth="1"/>
    <col min="10506" max="10507" width="13.5546875" style="8" customWidth="1"/>
    <col min="10508" max="10508" width="13.44140625" style="8" customWidth="1"/>
    <col min="10509" max="10751" width="8.88671875" style="8"/>
    <col min="10752" max="10752" width="6.33203125" style="8" customWidth="1"/>
    <col min="10753" max="10753" width="28.33203125" style="8" customWidth="1"/>
    <col min="10754" max="10754" width="13.6640625" style="8" customWidth="1"/>
    <col min="10755" max="10755" width="14.5546875" style="8" customWidth="1"/>
    <col min="10756" max="10756" width="15.5546875" style="8" customWidth="1"/>
    <col min="10757" max="10757" width="14.5546875" style="8" customWidth="1"/>
    <col min="10758" max="10758" width="16.5546875" style="8" customWidth="1"/>
    <col min="10759" max="10759" width="14.5546875" style="8" customWidth="1"/>
    <col min="10760" max="10760" width="11.5546875" style="8" customWidth="1"/>
    <col min="10761" max="10761" width="12.6640625" style="8" customWidth="1"/>
    <col min="10762" max="10763" width="13.5546875" style="8" customWidth="1"/>
    <col min="10764" max="10764" width="13.44140625" style="8" customWidth="1"/>
    <col min="10765" max="11007" width="8.88671875" style="8"/>
    <col min="11008" max="11008" width="6.33203125" style="8" customWidth="1"/>
    <col min="11009" max="11009" width="28.33203125" style="8" customWidth="1"/>
    <col min="11010" max="11010" width="13.6640625" style="8" customWidth="1"/>
    <col min="11011" max="11011" width="14.5546875" style="8" customWidth="1"/>
    <col min="11012" max="11012" width="15.5546875" style="8" customWidth="1"/>
    <col min="11013" max="11013" width="14.5546875" style="8" customWidth="1"/>
    <col min="11014" max="11014" width="16.5546875" style="8" customWidth="1"/>
    <col min="11015" max="11015" width="14.5546875" style="8" customWidth="1"/>
    <col min="11016" max="11016" width="11.5546875" style="8" customWidth="1"/>
    <col min="11017" max="11017" width="12.6640625" style="8" customWidth="1"/>
    <col min="11018" max="11019" width="13.5546875" style="8" customWidth="1"/>
    <col min="11020" max="11020" width="13.44140625" style="8" customWidth="1"/>
    <col min="11021" max="11263" width="8.88671875" style="8"/>
    <col min="11264" max="11264" width="6.33203125" style="8" customWidth="1"/>
    <col min="11265" max="11265" width="28.33203125" style="8" customWidth="1"/>
    <col min="11266" max="11266" width="13.6640625" style="8" customWidth="1"/>
    <col min="11267" max="11267" width="14.5546875" style="8" customWidth="1"/>
    <col min="11268" max="11268" width="15.5546875" style="8" customWidth="1"/>
    <col min="11269" max="11269" width="14.5546875" style="8" customWidth="1"/>
    <col min="11270" max="11270" width="16.5546875" style="8" customWidth="1"/>
    <col min="11271" max="11271" width="14.5546875" style="8" customWidth="1"/>
    <col min="11272" max="11272" width="11.5546875" style="8" customWidth="1"/>
    <col min="11273" max="11273" width="12.6640625" style="8" customWidth="1"/>
    <col min="11274" max="11275" width="13.5546875" style="8" customWidth="1"/>
    <col min="11276" max="11276" width="13.44140625" style="8" customWidth="1"/>
    <col min="11277" max="11519" width="8.88671875" style="8"/>
    <col min="11520" max="11520" width="6.33203125" style="8" customWidth="1"/>
    <col min="11521" max="11521" width="28.33203125" style="8" customWidth="1"/>
    <col min="11522" max="11522" width="13.6640625" style="8" customWidth="1"/>
    <col min="11523" max="11523" width="14.5546875" style="8" customWidth="1"/>
    <col min="11524" max="11524" width="15.5546875" style="8" customWidth="1"/>
    <col min="11525" max="11525" width="14.5546875" style="8" customWidth="1"/>
    <col min="11526" max="11526" width="16.5546875" style="8" customWidth="1"/>
    <col min="11527" max="11527" width="14.5546875" style="8" customWidth="1"/>
    <col min="11528" max="11528" width="11.5546875" style="8" customWidth="1"/>
    <col min="11529" max="11529" width="12.6640625" style="8" customWidth="1"/>
    <col min="11530" max="11531" width="13.5546875" style="8" customWidth="1"/>
    <col min="11532" max="11532" width="13.44140625" style="8" customWidth="1"/>
    <col min="11533" max="11775" width="8.88671875" style="8"/>
    <col min="11776" max="11776" width="6.33203125" style="8" customWidth="1"/>
    <col min="11777" max="11777" width="28.33203125" style="8" customWidth="1"/>
    <col min="11778" max="11778" width="13.6640625" style="8" customWidth="1"/>
    <col min="11779" max="11779" width="14.5546875" style="8" customWidth="1"/>
    <col min="11780" max="11780" width="15.5546875" style="8" customWidth="1"/>
    <col min="11781" max="11781" width="14.5546875" style="8" customWidth="1"/>
    <col min="11782" max="11782" width="16.5546875" style="8" customWidth="1"/>
    <col min="11783" max="11783" width="14.5546875" style="8" customWidth="1"/>
    <col min="11784" max="11784" width="11.5546875" style="8" customWidth="1"/>
    <col min="11785" max="11785" width="12.6640625" style="8" customWidth="1"/>
    <col min="11786" max="11787" width="13.5546875" style="8" customWidth="1"/>
    <col min="11788" max="11788" width="13.44140625" style="8" customWidth="1"/>
    <col min="11789" max="12031" width="8.88671875" style="8"/>
    <col min="12032" max="12032" width="6.33203125" style="8" customWidth="1"/>
    <col min="12033" max="12033" width="28.33203125" style="8" customWidth="1"/>
    <col min="12034" max="12034" width="13.6640625" style="8" customWidth="1"/>
    <col min="12035" max="12035" width="14.5546875" style="8" customWidth="1"/>
    <col min="12036" max="12036" width="15.5546875" style="8" customWidth="1"/>
    <col min="12037" max="12037" width="14.5546875" style="8" customWidth="1"/>
    <col min="12038" max="12038" width="16.5546875" style="8" customWidth="1"/>
    <col min="12039" max="12039" width="14.5546875" style="8" customWidth="1"/>
    <col min="12040" max="12040" width="11.5546875" style="8" customWidth="1"/>
    <col min="12041" max="12041" width="12.6640625" style="8" customWidth="1"/>
    <col min="12042" max="12043" width="13.5546875" style="8" customWidth="1"/>
    <col min="12044" max="12044" width="13.44140625" style="8" customWidth="1"/>
    <col min="12045" max="12287" width="8.88671875" style="8"/>
    <col min="12288" max="12288" width="6.33203125" style="8" customWidth="1"/>
    <col min="12289" max="12289" width="28.33203125" style="8" customWidth="1"/>
    <col min="12290" max="12290" width="13.6640625" style="8" customWidth="1"/>
    <col min="12291" max="12291" width="14.5546875" style="8" customWidth="1"/>
    <col min="12292" max="12292" width="15.5546875" style="8" customWidth="1"/>
    <col min="12293" max="12293" width="14.5546875" style="8" customWidth="1"/>
    <col min="12294" max="12294" width="16.5546875" style="8" customWidth="1"/>
    <col min="12295" max="12295" width="14.5546875" style="8" customWidth="1"/>
    <col min="12296" max="12296" width="11.5546875" style="8" customWidth="1"/>
    <col min="12297" max="12297" width="12.6640625" style="8" customWidth="1"/>
    <col min="12298" max="12299" width="13.5546875" style="8" customWidth="1"/>
    <col min="12300" max="12300" width="13.44140625" style="8" customWidth="1"/>
    <col min="12301" max="12543" width="8.88671875" style="8"/>
    <col min="12544" max="12544" width="6.33203125" style="8" customWidth="1"/>
    <col min="12545" max="12545" width="28.33203125" style="8" customWidth="1"/>
    <col min="12546" max="12546" width="13.6640625" style="8" customWidth="1"/>
    <col min="12547" max="12547" width="14.5546875" style="8" customWidth="1"/>
    <col min="12548" max="12548" width="15.5546875" style="8" customWidth="1"/>
    <col min="12549" max="12549" width="14.5546875" style="8" customWidth="1"/>
    <col min="12550" max="12550" width="16.5546875" style="8" customWidth="1"/>
    <col min="12551" max="12551" width="14.5546875" style="8" customWidth="1"/>
    <col min="12552" max="12552" width="11.5546875" style="8" customWidth="1"/>
    <col min="12553" max="12553" width="12.6640625" style="8" customWidth="1"/>
    <col min="12554" max="12555" width="13.5546875" style="8" customWidth="1"/>
    <col min="12556" max="12556" width="13.44140625" style="8" customWidth="1"/>
    <col min="12557" max="12799" width="8.88671875" style="8"/>
    <col min="12800" max="12800" width="6.33203125" style="8" customWidth="1"/>
    <col min="12801" max="12801" width="28.33203125" style="8" customWidth="1"/>
    <col min="12802" max="12802" width="13.6640625" style="8" customWidth="1"/>
    <col min="12803" max="12803" width="14.5546875" style="8" customWidth="1"/>
    <col min="12804" max="12804" width="15.5546875" style="8" customWidth="1"/>
    <col min="12805" max="12805" width="14.5546875" style="8" customWidth="1"/>
    <col min="12806" max="12806" width="16.5546875" style="8" customWidth="1"/>
    <col min="12807" max="12807" width="14.5546875" style="8" customWidth="1"/>
    <col min="12808" max="12808" width="11.5546875" style="8" customWidth="1"/>
    <col min="12809" max="12809" width="12.6640625" style="8" customWidth="1"/>
    <col min="12810" max="12811" width="13.5546875" style="8" customWidth="1"/>
    <col min="12812" max="12812" width="13.44140625" style="8" customWidth="1"/>
    <col min="12813" max="13055" width="8.88671875" style="8"/>
    <col min="13056" max="13056" width="6.33203125" style="8" customWidth="1"/>
    <col min="13057" max="13057" width="28.33203125" style="8" customWidth="1"/>
    <col min="13058" max="13058" width="13.6640625" style="8" customWidth="1"/>
    <col min="13059" max="13059" width="14.5546875" style="8" customWidth="1"/>
    <col min="13060" max="13060" width="15.5546875" style="8" customWidth="1"/>
    <col min="13061" max="13061" width="14.5546875" style="8" customWidth="1"/>
    <col min="13062" max="13062" width="16.5546875" style="8" customWidth="1"/>
    <col min="13063" max="13063" width="14.5546875" style="8" customWidth="1"/>
    <col min="13064" max="13064" width="11.5546875" style="8" customWidth="1"/>
    <col min="13065" max="13065" width="12.6640625" style="8" customWidth="1"/>
    <col min="13066" max="13067" width="13.5546875" style="8" customWidth="1"/>
    <col min="13068" max="13068" width="13.44140625" style="8" customWidth="1"/>
    <col min="13069" max="13311" width="8.88671875" style="8"/>
    <col min="13312" max="13312" width="6.33203125" style="8" customWidth="1"/>
    <col min="13313" max="13313" width="28.33203125" style="8" customWidth="1"/>
    <col min="13314" max="13314" width="13.6640625" style="8" customWidth="1"/>
    <col min="13315" max="13315" width="14.5546875" style="8" customWidth="1"/>
    <col min="13316" max="13316" width="15.5546875" style="8" customWidth="1"/>
    <col min="13317" max="13317" width="14.5546875" style="8" customWidth="1"/>
    <col min="13318" max="13318" width="16.5546875" style="8" customWidth="1"/>
    <col min="13319" max="13319" width="14.5546875" style="8" customWidth="1"/>
    <col min="13320" max="13320" width="11.5546875" style="8" customWidth="1"/>
    <col min="13321" max="13321" width="12.6640625" style="8" customWidth="1"/>
    <col min="13322" max="13323" width="13.5546875" style="8" customWidth="1"/>
    <col min="13324" max="13324" width="13.44140625" style="8" customWidth="1"/>
    <col min="13325" max="13567" width="8.88671875" style="8"/>
    <col min="13568" max="13568" width="6.33203125" style="8" customWidth="1"/>
    <col min="13569" max="13569" width="28.33203125" style="8" customWidth="1"/>
    <col min="13570" max="13570" width="13.6640625" style="8" customWidth="1"/>
    <col min="13571" max="13571" width="14.5546875" style="8" customWidth="1"/>
    <col min="13572" max="13572" width="15.5546875" style="8" customWidth="1"/>
    <col min="13573" max="13573" width="14.5546875" style="8" customWidth="1"/>
    <col min="13574" max="13574" width="16.5546875" style="8" customWidth="1"/>
    <col min="13575" max="13575" width="14.5546875" style="8" customWidth="1"/>
    <col min="13576" max="13576" width="11.5546875" style="8" customWidth="1"/>
    <col min="13577" max="13577" width="12.6640625" style="8" customWidth="1"/>
    <col min="13578" max="13579" width="13.5546875" style="8" customWidth="1"/>
    <col min="13580" max="13580" width="13.44140625" style="8" customWidth="1"/>
    <col min="13581" max="13823" width="8.88671875" style="8"/>
    <col min="13824" max="13824" width="6.33203125" style="8" customWidth="1"/>
    <col min="13825" max="13825" width="28.33203125" style="8" customWidth="1"/>
    <col min="13826" max="13826" width="13.6640625" style="8" customWidth="1"/>
    <col min="13827" max="13827" width="14.5546875" style="8" customWidth="1"/>
    <col min="13828" max="13828" width="15.5546875" style="8" customWidth="1"/>
    <col min="13829" max="13829" width="14.5546875" style="8" customWidth="1"/>
    <col min="13830" max="13830" width="16.5546875" style="8" customWidth="1"/>
    <col min="13831" max="13831" width="14.5546875" style="8" customWidth="1"/>
    <col min="13832" max="13832" width="11.5546875" style="8" customWidth="1"/>
    <col min="13833" max="13833" width="12.6640625" style="8" customWidth="1"/>
    <col min="13834" max="13835" width="13.5546875" style="8" customWidth="1"/>
    <col min="13836" max="13836" width="13.44140625" style="8" customWidth="1"/>
    <col min="13837" max="14079" width="8.88671875" style="8"/>
    <col min="14080" max="14080" width="6.33203125" style="8" customWidth="1"/>
    <col min="14081" max="14081" width="28.33203125" style="8" customWidth="1"/>
    <col min="14082" max="14082" width="13.6640625" style="8" customWidth="1"/>
    <col min="14083" max="14083" width="14.5546875" style="8" customWidth="1"/>
    <col min="14084" max="14084" width="15.5546875" style="8" customWidth="1"/>
    <col min="14085" max="14085" width="14.5546875" style="8" customWidth="1"/>
    <col min="14086" max="14086" width="16.5546875" style="8" customWidth="1"/>
    <col min="14087" max="14087" width="14.5546875" style="8" customWidth="1"/>
    <col min="14088" max="14088" width="11.5546875" style="8" customWidth="1"/>
    <col min="14089" max="14089" width="12.6640625" style="8" customWidth="1"/>
    <col min="14090" max="14091" width="13.5546875" style="8" customWidth="1"/>
    <col min="14092" max="14092" width="13.44140625" style="8" customWidth="1"/>
    <col min="14093" max="14335" width="8.88671875" style="8"/>
    <col min="14336" max="14336" width="6.33203125" style="8" customWidth="1"/>
    <col min="14337" max="14337" width="28.33203125" style="8" customWidth="1"/>
    <col min="14338" max="14338" width="13.6640625" style="8" customWidth="1"/>
    <col min="14339" max="14339" width="14.5546875" style="8" customWidth="1"/>
    <col min="14340" max="14340" width="15.5546875" style="8" customWidth="1"/>
    <col min="14341" max="14341" width="14.5546875" style="8" customWidth="1"/>
    <col min="14342" max="14342" width="16.5546875" style="8" customWidth="1"/>
    <col min="14343" max="14343" width="14.5546875" style="8" customWidth="1"/>
    <col min="14344" max="14344" width="11.5546875" style="8" customWidth="1"/>
    <col min="14345" max="14345" width="12.6640625" style="8" customWidth="1"/>
    <col min="14346" max="14347" width="13.5546875" style="8" customWidth="1"/>
    <col min="14348" max="14348" width="13.44140625" style="8" customWidth="1"/>
    <col min="14349" max="14591" width="8.88671875" style="8"/>
    <col min="14592" max="14592" width="6.33203125" style="8" customWidth="1"/>
    <col min="14593" max="14593" width="28.33203125" style="8" customWidth="1"/>
    <col min="14594" max="14594" width="13.6640625" style="8" customWidth="1"/>
    <col min="14595" max="14595" width="14.5546875" style="8" customWidth="1"/>
    <col min="14596" max="14596" width="15.5546875" style="8" customWidth="1"/>
    <col min="14597" max="14597" width="14.5546875" style="8" customWidth="1"/>
    <col min="14598" max="14598" width="16.5546875" style="8" customWidth="1"/>
    <col min="14599" max="14599" width="14.5546875" style="8" customWidth="1"/>
    <col min="14600" max="14600" width="11.5546875" style="8" customWidth="1"/>
    <col min="14601" max="14601" width="12.6640625" style="8" customWidth="1"/>
    <col min="14602" max="14603" width="13.5546875" style="8" customWidth="1"/>
    <col min="14604" max="14604" width="13.44140625" style="8" customWidth="1"/>
    <col min="14605" max="14847" width="8.88671875" style="8"/>
    <col min="14848" max="14848" width="6.33203125" style="8" customWidth="1"/>
    <col min="14849" max="14849" width="28.33203125" style="8" customWidth="1"/>
    <col min="14850" max="14850" width="13.6640625" style="8" customWidth="1"/>
    <col min="14851" max="14851" width="14.5546875" style="8" customWidth="1"/>
    <col min="14852" max="14852" width="15.5546875" style="8" customWidth="1"/>
    <col min="14853" max="14853" width="14.5546875" style="8" customWidth="1"/>
    <col min="14854" max="14854" width="16.5546875" style="8" customWidth="1"/>
    <col min="14855" max="14855" width="14.5546875" style="8" customWidth="1"/>
    <col min="14856" max="14856" width="11.5546875" style="8" customWidth="1"/>
    <col min="14857" max="14857" width="12.6640625" style="8" customWidth="1"/>
    <col min="14858" max="14859" width="13.5546875" style="8" customWidth="1"/>
    <col min="14860" max="14860" width="13.44140625" style="8" customWidth="1"/>
    <col min="14861" max="15103" width="8.88671875" style="8"/>
    <col min="15104" max="15104" width="6.33203125" style="8" customWidth="1"/>
    <col min="15105" max="15105" width="28.33203125" style="8" customWidth="1"/>
    <col min="15106" max="15106" width="13.6640625" style="8" customWidth="1"/>
    <col min="15107" max="15107" width="14.5546875" style="8" customWidth="1"/>
    <col min="15108" max="15108" width="15.5546875" style="8" customWidth="1"/>
    <col min="15109" max="15109" width="14.5546875" style="8" customWidth="1"/>
    <col min="15110" max="15110" width="16.5546875" style="8" customWidth="1"/>
    <col min="15111" max="15111" width="14.5546875" style="8" customWidth="1"/>
    <col min="15112" max="15112" width="11.5546875" style="8" customWidth="1"/>
    <col min="15113" max="15113" width="12.6640625" style="8" customWidth="1"/>
    <col min="15114" max="15115" width="13.5546875" style="8" customWidth="1"/>
    <col min="15116" max="15116" width="13.44140625" style="8" customWidth="1"/>
    <col min="15117" max="15359" width="8.88671875" style="8"/>
    <col min="15360" max="15360" width="6.33203125" style="8" customWidth="1"/>
    <col min="15361" max="15361" width="28.33203125" style="8" customWidth="1"/>
    <col min="15362" max="15362" width="13.6640625" style="8" customWidth="1"/>
    <col min="15363" max="15363" width="14.5546875" style="8" customWidth="1"/>
    <col min="15364" max="15364" width="15.5546875" style="8" customWidth="1"/>
    <col min="15365" max="15365" width="14.5546875" style="8" customWidth="1"/>
    <col min="15366" max="15366" width="16.5546875" style="8" customWidth="1"/>
    <col min="15367" max="15367" width="14.5546875" style="8" customWidth="1"/>
    <col min="15368" max="15368" width="11.5546875" style="8" customWidth="1"/>
    <col min="15369" max="15369" width="12.6640625" style="8" customWidth="1"/>
    <col min="15370" max="15371" width="13.5546875" style="8" customWidth="1"/>
    <col min="15372" max="15372" width="13.44140625" style="8" customWidth="1"/>
    <col min="15373" max="15615" width="8.88671875" style="8"/>
    <col min="15616" max="15616" width="6.33203125" style="8" customWidth="1"/>
    <col min="15617" max="15617" width="28.33203125" style="8" customWidth="1"/>
    <col min="15618" max="15618" width="13.6640625" style="8" customWidth="1"/>
    <col min="15619" max="15619" width="14.5546875" style="8" customWidth="1"/>
    <col min="15620" max="15620" width="15.5546875" style="8" customWidth="1"/>
    <col min="15621" max="15621" width="14.5546875" style="8" customWidth="1"/>
    <col min="15622" max="15622" width="16.5546875" style="8" customWidth="1"/>
    <col min="15623" max="15623" width="14.5546875" style="8" customWidth="1"/>
    <col min="15624" max="15624" width="11.5546875" style="8" customWidth="1"/>
    <col min="15625" max="15625" width="12.6640625" style="8" customWidth="1"/>
    <col min="15626" max="15627" width="13.5546875" style="8" customWidth="1"/>
    <col min="15628" max="15628" width="13.44140625" style="8" customWidth="1"/>
    <col min="15629" max="15871" width="8.88671875" style="8"/>
    <col min="15872" max="15872" width="6.33203125" style="8" customWidth="1"/>
    <col min="15873" max="15873" width="28.33203125" style="8" customWidth="1"/>
    <col min="15874" max="15874" width="13.6640625" style="8" customWidth="1"/>
    <col min="15875" max="15875" width="14.5546875" style="8" customWidth="1"/>
    <col min="15876" max="15876" width="15.5546875" style="8" customWidth="1"/>
    <col min="15877" max="15877" width="14.5546875" style="8" customWidth="1"/>
    <col min="15878" max="15878" width="16.5546875" style="8" customWidth="1"/>
    <col min="15879" max="15879" width="14.5546875" style="8" customWidth="1"/>
    <col min="15880" max="15880" width="11.5546875" style="8" customWidth="1"/>
    <col min="15881" max="15881" width="12.6640625" style="8" customWidth="1"/>
    <col min="15882" max="15883" width="13.5546875" style="8" customWidth="1"/>
    <col min="15884" max="15884" width="13.44140625" style="8" customWidth="1"/>
    <col min="15885" max="16127" width="8.88671875" style="8"/>
    <col min="16128" max="16128" width="6.33203125" style="8" customWidth="1"/>
    <col min="16129" max="16129" width="28.33203125" style="8" customWidth="1"/>
    <col min="16130" max="16130" width="13.6640625" style="8" customWidth="1"/>
    <col min="16131" max="16131" width="14.5546875" style="8" customWidth="1"/>
    <col min="16132" max="16132" width="15.5546875" style="8" customWidth="1"/>
    <col min="16133" max="16133" width="14.5546875" style="8" customWidth="1"/>
    <col min="16134" max="16134" width="16.5546875" style="8" customWidth="1"/>
    <col min="16135" max="16135" width="14.5546875" style="8" customWidth="1"/>
    <col min="16136" max="16136" width="11.5546875" style="8" customWidth="1"/>
    <col min="16137" max="16137" width="12.6640625" style="8" customWidth="1"/>
    <col min="16138" max="16139" width="13.5546875" style="8" customWidth="1"/>
    <col min="16140" max="16140" width="13.44140625" style="8" customWidth="1"/>
    <col min="16141" max="16384" width="8.88671875" style="8"/>
  </cols>
  <sheetData>
    <row r="1" spans="1:17" ht="18" x14ac:dyDescent="0.35">
      <c r="B1" s="1"/>
    </row>
    <row r="2" spans="1:17" ht="18" x14ac:dyDescent="0.35">
      <c r="B2" s="1" t="s">
        <v>78</v>
      </c>
      <c r="E2" s="1"/>
    </row>
    <row r="3" spans="1:17" x14ac:dyDescent="0.3">
      <c r="B3" s="8" t="s">
        <v>81</v>
      </c>
    </row>
    <row r="4" spans="1:17" ht="15" thickBot="1" x14ac:dyDescent="0.35">
      <c r="A4" s="63"/>
      <c r="B4" s="46"/>
      <c r="C4" s="46"/>
      <c r="D4" s="46"/>
      <c r="E4" s="46"/>
      <c r="F4" s="46"/>
      <c r="G4" s="46"/>
      <c r="H4" s="46"/>
      <c r="I4" s="46"/>
      <c r="J4" s="46"/>
      <c r="K4" s="48"/>
      <c r="L4" s="48"/>
      <c r="M4" s="46"/>
    </row>
    <row r="5" spans="1:17" s="142" customFormat="1" x14ac:dyDescent="0.3">
      <c r="A5" s="78"/>
      <c r="B5" s="822" t="s">
        <v>1</v>
      </c>
      <c r="C5" s="365" t="s">
        <v>2</v>
      </c>
      <c r="D5" s="366" t="s">
        <v>828</v>
      </c>
      <c r="E5" s="419" t="s">
        <v>3</v>
      </c>
      <c r="F5" s="419" t="s">
        <v>4</v>
      </c>
      <c r="G5" s="419" t="s">
        <v>5</v>
      </c>
      <c r="H5" s="419" t="s">
        <v>6</v>
      </c>
      <c r="I5" s="369" t="s">
        <v>7</v>
      </c>
      <c r="J5" s="369" t="s">
        <v>8</v>
      </c>
      <c r="K5" s="369" t="s">
        <v>9</v>
      </c>
      <c r="L5" s="369" t="s">
        <v>10</v>
      </c>
      <c r="M5" s="370"/>
    </row>
    <row r="6" spans="1:17" ht="103.2" customHeight="1" x14ac:dyDescent="0.3">
      <c r="A6" s="79"/>
      <c r="B6" s="823"/>
      <c r="C6" s="187" t="s">
        <v>12</v>
      </c>
      <c r="D6" s="181" t="s">
        <v>831</v>
      </c>
      <c r="E6" s="181" t="s">
        <v>13</v>
      </c>
      <c r="F6" s="181" t="s">
        <v>14</v>
      </c>
      <c r="G6" s="294" t="s">
        <v>850</v>
      </c>
      <c r="H6" s="181" t="s">
        <v>15</v>
      </c>
      <c r="I6" s="51" t="s">
        <v>16</v>
      </c>
      <c r="J6" s="51" t="s">
        <v>17</v>
      </c>
      <c r="K6" s="51" t="s">
        <v>18</v>
      </c>
      <c r="L6" s="51" t="s">
        <v>19</v>
      </c>
      <c r="M6" s="371" t="s">
        <v>20</v>
      </c>
    </row>
    <row r="7" spans="1:17" s="185" customFormat="1" ht="31.8" thickBot="1" x14ac:dyDescent="0.35">
      <c r="A7" s="249"/>
      <c r="B7" s="428" t="s">
        <v>78</v>
      </c>
      <c r="C7" s="423">
        <v>4332117.83</v>
      </c>
      <c r="D7" s="424">
        <f>SUM(E7:L7)</f>
        <v>723138.45</v>
      </c>
      <c r="E7" s="424">
        <v>44497.59</v>
      </c>
      <c r="F7" s="424">
        <v>90111.53</v>
      </c>
      <c r="G7" s="424">
        <v>111594.99</v>
      </c>
      <c r="H7" s="424">
        <v>19882.939999999999</v>
      </c>
      <c r="I7" s="424">
        <v>41906.28</v>
      </c>
      <c r="J7" s="424">
        <v>9168.52</v>
      </c>
      <c r="K7" s="424">
        <v>287689.36</v>
      </c>
      <c r="L7" s="424">
        <v>118287.24</v>
      </c>
      <c r="M7" s="448">
        <v>68</v>
      </c>
      <c r="O7" s="449"/>
    </row>
    <row r="8" spans="1:17" x14ac:dyDescent="0.3">
      <c r="A8" s="63"/>
      <c r="B8" s="46"/>
      <c r="C8" s="46"/>
      <c r="D8" s="46"/>
      <c r="E8" s="46"/>
      <c r="F8" s="63"/>
      <c r="G8" s="63"/>
      <c r="H8" s="63"/>
      <c r="I8" s="63"/>
      <c r="J8" s="63"/>
      <c r="K8" s="57"/>
      <c r="L8" s="57"/>
      <c r="M8" s="63"/>
    </row>
    <row r="9" spans="1:17" x14ac:dyDescent="0.3">
      <c r="A9" s="63"/>
      <c r="B9" s="46"/>
      <c r="C9" s="46"/>
      <c r="D9" s="46"/>
      <c r="E9" s="46"/>
      <c r="F9" s="63"/>
      <c r="G9" s="63"/>
      <c r="H9" s="63"/>
      <c r="I9" s="63"/>
      <c r="J9" s="63"/>
      <c r="K9" s="57"/>
      <c r="L9" s="57"/>
      <c r="M9" s="63"/>
    </row>
    <row r="10" spans="1:17" ht="15" thickBot="1" x14ac:dyDescent="0.35">
      <c r="A10" s="63"/>
      <c r="B10" s="47"/>
      <c r="C10" s="46"/>
      <c r="D10" s="46"/>
      <c r="E10" s="46"/>
      <c r="F10" s="63"/>
      <c r="G10" s="63"/>
      <c r="H10" s="63"/>
      <c r="I10" s="63"/>
      <c r="J10" s="145"/>
      <c r="K10" s="63"/>
      <c r="L10" s="64"/>
      <c r="M10" s="63"/>
      <c r="Q10" s="440"/>
    </row>
    <row r="11" spans="1:17" s="142" customFormat="1" ht="54.6" customHeight="1" x14ac:dyDescent="0.3">
      <c r="A11" s="5"/>
      <c r="B11" s="413" t="s">
        <v>41</v>
      </c>
      <c r="C11" s="353" t="s">
        <v>23</v>
      </c>
      <c r="D11" s="353" t="s">
        <v>25</v>
      </c>
      <c r="E11" s="354" t="s">
        <v>881</v>
      </c>
      <c r="F11" s="355" t="s">
        <v>27</v>
      </c>
      <c r="G11" s="356" t="s">
        <v>28</v>
      </c>
      <c r="H11" s="146"/>
      <c r="I11" s="147"/>
      <c r="J11" s="79"/>
      <c r="N11" s="152"/>
    </row>
    <row r="12" spans="1:17" s="152" customFormat="1" ht="27" customHeight="1" thickBot="1" x14ac:dyDescent="0.35">
      <c r="A12" s="5"/>
      <c r="B12" s="414" t="s">
        <v>79</v>
      </c>
      <c r="C12" s="415">
        <v>2004</v>
      </c>
      <c r="D12" s="445" t="s">
        <v>925</v>
      </c>
      <c r="E12" s="445" t="s">
        <v>31</v>
      </c>
      <c r="F12" s="447">
        <v>3601.33</v>
      </c>
      <c r="G12" s="417">
        <v>2</v>
      </c>
      <c r="H12" s="5"/>
      <c r="I12" s="343"/>
      <c r="N12" s="441"/>
    </row>
    <row r="13" spans="1:17" s="314" customFormat="1" x14ac:dyDescent="0.3">
      <c r="A13" s="5"/>
      <c r="B13" s="158"/>
      <c r="C13" s="158"/>
      <c r="D13" s="158"/>
      <c r="E13" s="158"/>
      <c r="F13" s="158"/>
      <c r="G13" s="158"/>
      <c r="H13" s="158"/>
      <c r="I13" s="158"/>
      <c r="J13" s="442"/>
      <c r="K13" s="5"/>
    </row>
    <row r="14" spans="1:17" x14ac:dyDescent="0.3">
      <c r="A14" s="7"/>
    </row>
    <row r="15" spans="1:17" ht="15" thickBot="1" x14ac:dyDescent="0.35"/>
    <row r="16" spans="1:17" s="3" customFormat="1" ht="19.2" customHeight="1" x14ac:dyDescent="0.3">
      <c r="A16" s="7"/>
      <c r="B16" s="450"/>
      <c r="C16" s="817" t="s">
        <v>32</v>
      </c>
      <c r="D16" s="818"/>
      <c r="E16" s="818"/>
      <c r="F16" s="819"/>
      <c r="G16" s="824" t="s">
        <v>33</v>
      </c>
      <c r="H16" s="825"/>
      <c r="I16" s="809" t="s">
        <v>901</v>
      </c>
    </row>
    <row r="17" spans="1:9" ht="47.4" customHeight="1" x14ac:dyDescent="0.3">
      <c r="B17" s="230" t="s">
        <v>34</v>
      </c>
      <c r="C17" s="273" t="s">
        <v>35</v>
      </c>
      <c r="D17" s="273" t="s">
        <v>36</v>
      </c>
      <c r="E17" s="273" t="s">
        <v>37</v>
      </c>
      <c r="F17" s="273" t="s">
        <v>38</v>
      </c>
      <c r="G17" s="325" t="s">
        <v>884</v>
      </c>
      <c r="H17" s="325" t="s">
        <v>39</v>
      </c>
      <c r="I17" s="810"/>
    </row>
    <row r="18" spans="1:9" ht="15" thickBot="1" x14ac:dyDescent="0.35">
      <c r="A18" s="178"/>
      <c r="B18" s="446" t="s">
        <v>80</v>
      </c>
      <c r="C18" s="451">
        <v>0</v>
      </c>
      <c r="D18" s="241">
        <v>4000</v>
      </c>
      <c r="E18" s="241">
        <v>5000</v>
      </c>
      <c r="F18" s="241">
        <v>1300</v>
      </c>
      <c r="G18" s="402">
        <v>5000</v>
      </c>
      <c r="H18" s="402">
        <v>1250</v>
      </c>
      <c r="I18" s="482">
        <v>2500</v>
      </c>
    </row>
    <row r="19" spans="1:9" s="5" customFormat="1" x14ac:dyDescent="0.3"/>
    <row r="20" spans="1:9" s="5" customFormat="1" x14ac:dyDescent="0.3">
      <c r="B20" s="75" t="s">
        <v>878</v>
      </c>
    </row>
    <row r="21" spans="1:9" s="5" customFormat="1" x14ac:dyDescent="0.3">
      <c r="B21" s="8" t="s">
        <v>811</v>
      </c>
    </row>
    <row r="22" spans="1:9" s="5" customFormat="1" x14ac:dyDescent="0.3"/>
    <row r="23" spans="1:9" s="5" customFormat="1" x14ac:dyDescent="0.3"/>
    <row r="24" spans="1:9" s="5" customFormat="1" x14ac:dyDescent="0.3"/>
    <row r="25" spans="1:9" s="5" customFormat="1" x14ac:dyDescent="0.3"/>
    <row r="26" spans="1:9" s="5" customFormat="1" x14ac:dyDescent="0.3"/>
    <row r="27" spans="1:9" s="5" customFormat="1" x14ac:dyDescent="0.3"/>
    <row r="28" spans="1:9" s="5" customFormat="1" x14ac:dyDescent="0.3"/>
    <row r="29" spans="1:9" s="5" customFormat="1" x14ac:dyDescent="0.3"/>
  </sheetData>
  <mergeCells count="4">
    <mergeCell ref="B5:B6"/>
    <mergeCell ref="C16:F16"/>
    <mergeCell ref="G16:H16"/>
    <mergeCell ref="I16:I17"/>
  </mergeCells>
  <pageMargins left="0.25" right="0.25" top="0.37" bottom="0.37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4"/>
  <sheetViews>
    <sheetView zoomScale="70" zoomScaleNormal="70" workbookViewId="0">
      <selection activeCell="H24" sqref="H24"/>
    </sheetView>
  </sheetViews>
  <sheetFormatPr defaultRowHeight="14.4" x14ac:dyDescent="0.3"/>
  <cols>
    <col min="1" max="1" width="1.88671875" style="152" customWidth="1"/>
    <col min="2" max="2" width="28.33203125" style="8" customWidth="1"/>
    <col min="3" max="3" width="15.88671875" style="8" customWidth="1"/>
    <col min="4" max="4" width="15.5546875" style="8" customWidth="1"/>
    <col min="5" max="5" width="14.5546875" style="8" customWidth="1"/>
    <col min="6" max="6" width="16.109375" style="8" customWidth="1"/>
    <col min="7" max="7" width="16.44140625" style="8" customWidth="1"/>
    <col min="8" max="8" width="13.5546875" style="8" customWidth="1"/>
    <col min="9" max="9" width="17.6640625" style="8" customWidth="1"/>
    <col min="10" max="10" width="14.109375" style="8" customWidth="1"/>
    <col min="11" max="11" width="12.5546875" style="8" customWidth="1"/>
    <col min="12" max="12" width="13.5546875" style="8" customWidth="1"/>
    <col min="13" max="13" width="10.6640625" style="8" customWidth="1"/>
    <col min="14" max="14" width="11.6640625" style="8" customWidth="1"/>
    <col min="15" max="25" width="8.88671875" style="8"/>
    <col min="26" max="26" width="9.5546875" style="8" customWidth="1"/>
    <col min="27" max="255" width="8.88671875" style="8"/>
    <col min="256" max="256" width="6.33203125" style="8" customWidth="1"/>
    <col min="257" max="257" width="28.33203125" style="8" customWidth="1"/>
    <col min="258" max="258" width="13.6640625" style="8" customWidth="1"/>
    <col min="259" max="259" width="14.5546875" style="8" customWidth="1"/>
    <col min="260" max="260" width="15.5546875" style="8" customWidth="1"/>
    <col min="261" max="261" width="14.5546875" style="8" customWidth="1"/>
    <col min="262" max="262" width="16.5546875" style="8" customWidth="1"/>
    <col min="263" max="263" width="14.5546875" style="8" customWidth="1"/>
    <col min="264" max="264" width="11.5546875" style="8" customWidth="1"/>
    <col min="265" max="265" width="12.6640625" style="8" customWidth="1"/>
    <col min="266" max="267" width="13.5546875" style="8" customWidth="1"/>
    <col min="268" max="268" width="13.44140625" style="8" customWidth="1"/>
    <col min="269" max="511" width="8.88671875" style="8"/>
    <col min="512" max="512" width="6.33203125" style="8" customWidth="1"/>
    <col min="513" max="513" width="28.33203125" style="8" customWidth="1"/>
    <col min="514" max="514" width="13.6640625" style="8" customWidth="1"/>
    <col min="515" max="515" width="14.5546875" style="8" customWidth="1"/>
    <col min="516" max="516" width="15.5546875" style="8" customWidth="1"/>
    <col min="517" max="517" width="14.5546875" style="8" customWidth="1"/>
    <col min="518" max="518" width="16.5546875" style="8" customWidth="1"/>
    <col min="519" max="519" width="14.5546875" style="8" customWidth="1"/>
    <col min="520" max="520" width="11.5546875" style="8" customWidth="1"/>
    <col min="521" max="521" width="12.6640625" style="8" customWidth="1"/>
    <col min="522" max="523" width="13.5546875" style="8" customWidth="1"/>
    <col min="524" max="524" width="13.44140625" style="8" customWidth="1"/>
    <col min="525" max="767" width="8.88671875" style="8"/>
    <col min="768" max="768" width="6.33203125" style="8" customWidth="1"/>
    <col min="769" max="769" width="28.33203125" style="8" customWidth="1"/>
    <col min="770" max="770" width="13.6640625" style="8" customWidth="1"/>
    <col min="771" max="771" width="14.5546875" style="8" customWidth="1"/>
    <col min="772" max="772" width="15.5546875" style="8" customWidth="1"/>
    <col min="773" max="773" width="14.5546875" style="8" customWidth="1"/>
    <col min="774" max="774" width="16.5546875" style="8" customWidth="1"/>
    <col min="775" max="775" width="14.5546875" style="8" customWidth="1"/>
    <col min="776" max="776" width="11.5546875" style="8" customWidth="1"/>
    <col min="777" max="777" width="12.6640625" style="8" customWidth="1"/>
    <col min="778" max="779" width="13.5546875" style="8" customWidth="1"/>
    <col min="780" max="780" width="13.44140625" style="8" customWidth="1"/>
    <col min="781" max="1023" width="8.88671875" style="8"/>
    <col min="1024" max="1024" width="6.33203125" style="8" customWidth="1"/>
    <col min="1025" max="1025" width="28.33203125" style="8" customWidth="1"/>
    <col min="1026" max="1026" width="13.6640625" style="8" customWidth="1"/>
    <col min="1027" max="1027" width="14.5546875" style="8" customWidth="1"/>
    <col min="1028" max="1028" width="15.5546875" style="8" customWidth="1"/>
    <col min="1029" max="1029" width="14.5546875" style="8" customWidth="1"/>
    <col min="1030" max="1030" width="16.5546875" style="8" customWidth="1"/>
    <col min="1031" max="1031" width="14.5546875" style="8" customWidth="1"/>
    <col min="1032" max="1032" width="11.5546875" style="8" customWidth="1"/>
    <col min="1033" max="1033" width="12.6640625" style="8" customWidth="1"/>
    <col min="1034" max="1035" width="13.5546875" style="8" customWidth="1"/>
    <col min="1036" max="1036" width="13.44140625" style="8" customWidth="1"/>
    <col min="1037" max="1279" width="8.88671875" style="8"/>
    <col min="1280" max="1280" width="6.33203125" style="8" customWidth="1"/>
    <col min="1281" max="1281" width="28.33203125" style="8" customWidth="1"/>
    <col min="1282" max="1282" width="13.6640625" style="8" customWidth="1"/>
    <col min="1283" max="1283" width="14.5546875" style="8" customWidth="1"/>
    <col min="1284" max="1284" width="15.5546875" style="8" customWidth="1"/>
    <col min="1285" max="1285" width="14.5546875" style="8" customWidth="1"/>
    <col min="1286" max="1286" width="16.5546875" style="8" customWidth="1"/>
    <col min="1287" max="1287" width="14.5546875" style="8" customWidth="1"/>
    <col min="1288" max="1288" width="11.5546875" style="8" customWidth="1"/>
    <col min="1289" max="1289" width="12.6640625" style="8" customWidth="1"/>
    <col min="1290" max="1291" width="13.5546875" style="8" customWidth="1"/>
    <col min="1292" max="1292" width="13.44140625" style="8" customWidth="1"/>
    <col min="1293" max="1535" width="8.88671875" style="8"/>
    <col min="1536" max="1536" width="6.33203125" style="8" customWidth="1"/>
    <col min="1537" max="1537" width="28.33203125" style="8" customWidth="1"/>
    <col min="1538" max="1538" width="13.6640625" style="8" customWidth="1"/>
    <col min="1539" max="1539" width="14.5546875" style="8" customWidth="1"/>
    <col min="1540" max="1540" width="15.5546875" style="8" customWidth="1"/>
    <col min="1541" max="1541" width="14.5546875" style="8" customWidth="1"/>
    <col min="1542" max="1542" width="16.5546875" style="8" customWidth="1"/>
    <col min="1543" max="1543" width="14.5546875" style="8" customWidth="1"/>
    <col min="1544" max="1544" width="11.5546875" style="8" customWidth="1"/>
    <col min="1545" max="1545" width="12.6640625" style="8" customWidth="1"/>
    <col min="1546" max="1547" width="13.5546875" style="8" customWidth="1"/>
    <col min="1548" max="1548" width="13.44140625" style="8" customWidth="1"/>
    <col min="1549" max="1791" width="8.88671875" style="8"/>
    <col min="1792" max="1792" width="6.33203125" style="8" customWidth="1"/>
    <col min="1793" max="1793" width="28.33203125" style="8" customWidth="1"/>
    <col min="1794" max="1794" width="13.6640625" style="8" customWidth="1"/>
    <col min="1795" max="1795" width="14.5546875" style="8" customWidth="1"/>
    <col min="1796" max="1796" width="15.5546875" style="8" customWidth="1"/>
    <col min="1797" max="1797" width="14.5546875" style="8" customWidth="1"/>
    <col min="1798" max="1798" width="16.5546875" style="8" customWidth="1"/>
    <col min="1799" max="1799" width="14.5546875" style="8" customWidth="1"/>
    <col min="1800" max="1800" width="11.5546875" style="8" customWidth="1"/>
    <col min="1801" max="1801" width="12.6640625" style="8" customWidth="1"/>
    <col min="1802" max="1803" width="13.5546875" style="8" customWidth="1"/>
    <col min="1804" max="1804" width="13.44140625" style="8" customWidth="1"/>
    <col min="1805" max="2047" width="8.88671875" style="8"/>
    <col min="2048" max="2048" width="6.33203125" style="8" customWidth="1"/>
    <col min="2049" max="2049" width="28.33203125" style="8" customWidth="1"/>
    <col min="2050" max="2050" width="13.6640625" style="8" customWidth="1"/>
    <col min="2051" max="2051" width="14.5546875" style="8" customWidth="1"/>
    <col min="2052" max="2052" width="15.5546875" style="8" customWidth="1"/>
    <col min="2053" max="2053" width="14.5546875" style="8" customWidth="1"/>
    <col min="2054" max="2054" width="16.5546875" style="8" customWidth="1"/>
    <col min="2055" max="2055" width="14.5546875" style="8" customWidth="1"/>
    <col min="2056" max="2056" width="11.5546875" style="8" customWidth="1"/>
    <col min="2057" max="2057" width="12.6640625" style="8" customWidth="1"/>
    <col min="2058" max="2059" width="13.5546875" style="8" customWidth="1"/>
    <col min="2060" max="2060" width="13.44140625" style="8" customWidth="1"/>
    <col min="2061" max="2303" width="8.88671875" style="8"/>
    <col min="2304" max="2304" width="6.33203125" style="8" customWidth="1"/>
    <col min="2305" max="2305" width="28.33203125" style="8" customWidth="1"/>
    <col min="2306" max="2306" width="13.6640625" style="8" customWidth="1"/>
    <col min="2307" max="2307" width="14.5546875" style="8" customWidth="1"/>
    <col min="2308" max="2308" width="15.5546875" style="8" customWidth="1"/>
    <col min="2309" max="2309" width="14.5546875" style="8" customWidth="1"/>
    <col min="2310" max="2310" width="16.5546875" style="8" customWidth="1"/>
    <col min="2311" max="2311" width="14.5546875" style="8" customWidth="1"/>
    <col min="2312" max="2312" width="11.5546875" style="8" customWidth="1"/>
    <col min="2313" max="2313" width="12.6640625" style="8" customWidth="1"/>
    <col min="2314" max="2315" width="13.5546875" style="8" customWidth="1"/>
    <col min="2316" max="2316" width="13.44140625" style="8" customWidth="1"/>
    <col min="2317" max="2559" width="8.88671875" style="8"/>
    <col min="2560" max="2560" width="6.33203125" style="8" customWidth="1"/>
    <col min="2561" max="2561" width="28.33203125" style="8" customWidth="1"/>
    <col min="2562" max="2562" width="13.6640625" style="8" customWidth="1"/>
    <col min="2563" max="2563" width="14.5546875" style="8" customWidth="1"/>
    <col min="2564" max="2564" width="15.5546875" style="8" customWidth="1"/>
    <col min="2565" max="2565" width="14.5546875" style="8" customWidth="1"/>
    <col min="2566" max="2566" width="16.5546875" style="8" customWidth="1"/>
    <col min="2567" max="2567" width="14.5546875" style="8" customWidth="1"/>
    <col min="2568" max="2568" width="11.5546875" style="8" customWidth="1"/>
    <col min="2569" max="2569" width="12.6640625" style="8" customWidth="1"/>
    <col min="2570" max="2571" width="13.5546875" style="8" customWidth="1"/>
    <col min="2572" max="2572" width="13.44140625" style="8" customWidth="1"/>
    <col min="2573" max="2815" width="8.88671875" style="8"/>
    <col min="2816" max="2816" width="6.33203125" style="8" customWidth="1"/>
    <col min="2817" max="2817" width="28.33203125" style="8" customWidth="1"/>
    <col min="2818" max="2818" width="13.6640625" style="8" customWidth="1"/>
    <col min="2819" max="2819" width="14.5546875" style="8" customWidth="1"/>
    <col min="2820" max="2820" width="15.5546875" style="8" customWidth="1"/>
    <col min="2821" max="2821" width="14.5546875" style="8" customWidth="1"/>
    <col min="2822" max="2822" width="16.5546875" style="8" customWidth="1"/>
    <col min="2823" max="2823" width="14.5546875" style="8" customWidth="1"/>
    <col min="2824" max="2824" width="11.5546875" style="8" customWidth="1"/>
    <col min="2825" max="2825" width="12.6640625" style="8" customWidth="1"/>
    <col min="2826" max="2827" width="13.5546875" style="8" customWidth="1"/>
    <col min="2828" max="2828" width="13.44140625" style="8" customWidth="1"/>
    <col min="2829" max="3071" width="8.88671875" style="8"/>
    <col min="3072" max="3072" width="6.33203125" style="8" customWidth="1"/>
    <col min="3073" max="3073" width="28.33203125" style="8" customWidth="1"/>
    <col min="3074" max="3074" width="13.6640625" style="8" customWidth="1"/>
    <col min="3075" max="3075" width="14.5546875" style="8" customWidth="1"/>
    <col min="3076" max="3076" width="15.5546875" style="8" customWidth="1"/>
    <col min="3077" max="3077" width="14.5546875" style="8" customWidth="1"/>
    <col min="3078" max="3078" width="16.5546875" style="8" customWidth="1"/>
    <col min="3079" max="3079" width="14.5546875" style="8" customWidth="1"/>
    <col min="3080" max="3080" width="11.5546875" style="8" customWidth="1"/>
    <col min="3081" max="3081" width="12.6640625" style="8" customWidth="1"/>
    <col min="3082" max="3083" width="13.5546875" style="8" customWidth="1"/>
    <col min="3084" max="3084" width="13.44140625" style="8" customWidth="1"/>
    <col min="3085" max="3327" width="8.88671875" style="8"/>
    <col min="3328" max="3328" width="6.33203125" style="8" customWidth="1"/>
    <col min="3329" max="3329" width="28.33203125" style="8" customWidth="1"/>
    <col min="3330" max="3330" width="13.6640625" style="8" customWidth="1"/>
    <col min="3331" max="3331" width="14.5546875" style="8" customWidth="1"/>
    <col min="3332" max="3332" width="15.5546875" style="8" customWidth="1"/>
    <col min="3333" max="3333" width="14.5546875" style="8" customWidth="1"/>
    <col min="3334" max="3334" width="16.5546875" style="8" customWidth="1"/>
    <col min="3335" max="3335" width="14.5546875" style="8" customWidth="1"/>
    <col min="3336" max="3336" width="11.5546875" style="8" customWidth="1"/>
    <col min="3337" max="3337" width="12.6640625" style="8" customWidth="1"/>
    <col min="3338" max="3339" width="13.5546875" style="8" customWidth="1"/>
    <col min="3340" max="3340" width="13.44140625" style="8" customWidth="1"/>
    <col min="3341" max="3583" width="8.88671875" style="8"/>
    <col min="3584" max="3584" width="6.33203125" style="8" customWidth="1"/>
    <col min="3585" max="3585" width="28.33203125" style="8" customWidth="1"/>
    <col min="3586" max="3586" width="13.6640625" style="8" customWidth="1"/>
    <col min="3587" max="3587" width="14.5546875" style="8" customWidth="1"/>
    <col min="3588" max="3588" width="15.5546875" style="8" customWidth="1"/>
    <col min="3589" max="3589" width="14.5546875" style="8" customWidth="1"/>
    <col min="3590" max="3590" width="16.5546875" style="8" customWidth="1"/>
    <col min="3591" max="3591" width="14.5546875" style="8" customWidth="1"/>
    <col min="3592" max="3592" width="11.5546875" style="8" customWidth="1"/>
    <col min="3593" max="3593" width="12.6640625" style="8" customWidth="1"/>
    <col min="3594" max="3595" width="13.5546875" style="8" customWidth="1"/>
    <col min="3596" max="3596" width="13.44140625" style="8" customWidth="1"/>
    <col min="3597" max="3839" width="8.88671875" style="8"/>
    <col min="3840" max="3840" width="6.33203125" style="8" customWidth="1"/>
    <col min="3841" max="3841" width="28.33203125" style="8" customWidth="1"/>
    <col min="3842" max="3842" width="13.6640625" style="8" customWidth="1"/>
    <col min="3843" max="3843" width="14.5546875" style="8" customWidth="1"/>
    <col min="3844" max="3844" width="15.5546875" style="8" customWidth="1"/>
    <col min="3845" max="3845" width="14.5546875" style="8" customWidth="1"/>
    <col min="3846" max="3846" width="16.5546875" style="8" customWidth="1"/>
    <col min="3847" max="3847" width="14.5546875" style="8" customWidth="1"/>
    <col min="3848" max="3848" width="11.5546875" style="8" customWidth="1"/>
    <col min="3849" max="3849" width="12.6640625" style="8" customWidth="1"/>
    <col min="3850" max="3851" width="13.5546875" style="8" customWidth="1"/>
    <col min="3852" max="3852" width="13.44140625" style="8" customWidth="1"/>
    <col min="3853" max="4095" width="8.88671875" style="8"/>
    <col min="4096" max="4096" width="6.33203125" style="8" customWidth="1"/>
    <col min="4097" max="4097" width="28.33203125" style="8" customWidth="1"/>
    <col min="4098" max="4098" width="13.6640625" style="8" customWidth="1"/>
    <col min="4099" max="4099" width="14.5546875" style="8" customWidth="1"/>
    <col min="4100" max="4100" width="15.5546875" style="8" customWidth="1"/>
    <col min="4101" max="4101" width="14.5546875" style="8" customWidth="1"/>
    <col min="4102" max="4102" width="16.5546875" style="8" customWidth="1"/>
    <col min="4103" max="4103" width="14.5546875" style="8" customWidth="1"/>
    <col min="4104" max="4104" width="11.5546875" style="8" customWidth="1"/>
    <col min="4105" max="4105" width="12.6640625" style="8" customWidth="1"/>
    <col min="4106" max="4107" width="13.5546875" style="8" customWidth="1"/>
    <col min="4108" max="4108" width="13.44140625" style="8" customWidth="1"/>
    <col min="4109" max="4351" width="8.88671875" style="8"/>
    <col min="4352" max="4352" width="6.33203125" style="8" customWidth="1"/>
    <col min="4353" max="4353" width="28.33203125" style="8" customWidth="1"/>
    <col min="4354" max="4354" width="13.6640625" style="8" customWidth="1"/>
    <col min="4355" max="4355" width="14.5546875" style="8" customWidth="1"/>
    <col min="4356" max="4356" width="15.5546875" style="8" customWidth="1"/>
    <col min="4357" max="4357" width="14.5546875" style="8" customWidth="1"/>
    <col min="4358" max="4358" width="16.5546875" style="8" customWidth="1"/>
    <col min="4359" max="4359" width="14.5546875" style="8" customWidth="1"/>
    <col min="4360" max="4360" width="11.5546875" style="8" customWidth="1"/>
    <col min="4361" max="4361" width="12.6640625" style="8" customWidth="1"/>
    <col min="4362" max="4363" width="13.5546875" style="8" customWidth="1"/>
    <col min="4364" max="4364" width="13.44140625" style="8" customWidth="1"/>
    <col min="4365" max="4607" width="8.88671875" style="8"/>
    <col min="4608" max="4608" width="6.33203125" style="8" customWidth="1"/>
    <col min="4609" max="4609" width="28.33203125" style="8" customWidth="1"/>
    <col min="4610" max="4610" width="13.6640625" style="8" customWidth="1"/>
    <col min="4611" max="4611" width="14.5546875" style="8" customWidth="1"/>
    <col min="4612" max="4612" width="15.5546875" style="8" customWidth="1"/>
    <col min="4613" max="4613" width="14.5546875" style="8" customWidth="1"/>
    <col min="4614" max="4614" width="16.5546875" style="8" customWidth="1"/>
    <col min="4615" max="4615" width="14.5546875" style="8" customWidth="1"/>
    <col min="4616" max="4616" width="11.5546875" style="8" customWidth="1"/>
    <col min="4617" max="4617" width="12.6640625" style="8" customWidth="1"/>
    <col min="4618" max="4619" width="13.5546875" style="8" customWidth="1"/>
    <col min="4620" max="4620" width="13.44140625" style="8" customWidth="1"/>
    <col min="4621" max="4863" width="8.88671875" style="8"/>
    <col min="4864" max="4864" width="6.33203125" style="8" customWidth="1"/>
    <col min="4865" max="4865" width="28.33203125" style="8" customWidth="1"/>
    <col min="4866" max="4866" width="13.6640625" style="8" customWidth="1"/>
    <col min="4867" max="4867" width="14.5546875" style="8" customWidth="1"/>
    <col min="4868" max="4868" width="15.5546875" style="8" customWidth="1"/>
    <col min="4869" max="4869" width="14.5546875" style="8" customWidth="1"/>
    <col min="4870" max="4870" width="16.5546875" style="8" customWidth="1"/>
    <col min="4871" max="4871" width="14.5546875" style="8" customWidth="1"/>
    <col min="4872" max="4872" width="11.5546875" style="8" customWidth="1"/>
    <col min="4873" max="4873" width="12.6640625" style="8" customWidth="1"/>
    <col min="4874" max="4875" width="13.5546875" style="8" customWidth="1"/>
    <col min="4876" max="4876" width="13.44140625" style="8" customWidth="1"/>
    <col min="4877" max="5119" width="8.88671875" style="8"/>
    <col min="5120" max="5120" width="6.33203125" style="8" customWidth="1"/>
    <col min="5121" max="5121" width="28.33203125" style="8" customWidth="1"/>
    <col min="5122" max="5122" width="13.6640625" style="8" customWidth="1"/>
    <col min="5123" max="5123" width="14.5546875" style="8" customWidth="1"/>
    <col min="5124" max="5124" width="15.5546875" style="8" customWidth="1"/>
    <col min="5125" max="5125" width="14.5546875" style="8" customWidth="1"/>
    <col min="5126" max="5126" width="16.5546875" style="8" customWidth="1"/>
    <col min="5127" max="5127" width="14.5546875" style="8" customWidth="1"/>
    <col min="5128" max="5128" width="11.5546875" style="8" customWidth="1"/>
    <col min="5129" max="5129" width="12.6640625" style="8" customWidth="1"/>
    <col min="5130" max="5131" width="13.5546875" style="8" customWidth="1"/>
    <col min="5132" max="5132" width="13.44140625" style="8" customWidth="1"/>
    <col min="5133" max="5375" width="8.88671875" style="8"/>
    <col min="5376" max="5376" width="6.33203125" style="8" customWidth="1"/>
    <col min="5377" max="5377" width="28.33203125" style="8" customWidth="1"/>
    <col min="5378" max="5378" width="13.6640625" style="8" customWidth="1"/>
    <col min="5379" max="5379" width="14.5546875" style="8" customWidth="1"/>
    <col min="5380" max="5380" width="15.5546875" style="8" customWidth="1"/>
    <col min="5381" max="5381" width="14.5546875" style="8" customWidth="1"/>
    <col min="5382" max="5382" width="16.5546875" style="8" customWidth="1"/>
    <col min="5383" max="5383" width="14.5546875" style="8" customWidth="1"/>
    <col min="5384" max="5384" width="11.5546875" style="8" customWidth="1"/>
    <col min="5385" max="5385" width="12.6640625" style="8" customWidth="1"/>
    <col min="5386" max="5387" width="13.5546875" style="8" customWidth="1"/>
    <col min="5388" max="5388" width="13.44140625" style="8" customWidth="1"/>
    <col min="5389" max="5631" width="8.88671875" style="8"/>
    <col min="5632" max="5632" width="6.33203125" style="8" customWidth="1"/>
    <col min="5633" max="5633" width="28.33203125" style="8" customWidth="1"/>
    <col min="5634" max="5634" width="13.6640625" style="8" customWidth="1"/>
    <col min="5635" max="5635" width="14.5546875" style="8" customWidth="1"/>
    <col min="5636" max="5636" width="15.5546875" style="8" customWidth="1"/>
    <col min="5637" max="5637" width="14.5546875" style="8" customWidth="1"/>
    <col min="5638" max="5638" width="16.5546875" style="8" customWidth="1"/>
    <col min="5639" max="5639" width="14.5546875" style="8" customWidth="1"/>
    <col min="5640" max="5640" width="11.5546875" style="8" customWidth="1"/>
    <col min="5641" max="5641" width="12.6640625" style="8" customWidth="1"/>
    <col min="5642" max="5643" width="13.5546875" style="8" customWidth="1"/>
    <col min="5644" max="5644" width="13.44140625" style="8" customWidth="1"/>
    <col min="5645" max="5887" width="8.88671875" style="8"/>
    <col min="5888" max="5888" width="6.33203125" style="8" customWidth="1"/>
    <col min="5889" max="5889" width="28.33203125" style="8" customWidth="1"/>
    <col min="5890" max="5890" width="13.6640625" style="8" customWidth="1"/>
    <col min="5891" max="5891" width="14.5546875" style="8" customWidth="1"/>
    <col min="5892" max="5892" width="15.5546875" style="8" customWidth="1"/>
    <col min="5893" max="5893" width="14.5546875" style="8" customWidth="1"/>
    <col min="5894" max="5894" width="16.5546875" style="8" customWidth="1"/>
    <col min="5895" max="5895" width="14.5546875" style="8" customWidth="1"/>
    <col min="5896" max="5896" width="11.5546875" style="8" customWidth="1"/>
    <col min="5897" max="5897" width="12.6640625" style="8" customWidth="1"/>
    <col min="5898" max="5899" width="13.5546875" style="8" customWidth="1"/>
    <col min="5900" max="5900" width="13.44140625" style="8" customWidth="1"/>
    <col min="5901" max="6143" width="8.88671875" style="8"/>
    <col min="6144" max="6144" width="6.33203125" style="8" customWidth="1"/>
    <col min="6145" max="6145" width="28.33203125" style="8" customWidth="1"/>
    <col min="6146" max="6146" width="13.6640625" style="8" customWidth="1"/>
    <col min="6147" max="6147" width="14.5546875" style="8" customWidth="1"/>
    <col min="6148" max="6148" width="15.5546875" style="8" customWidth="1"/>
    <col min="6149" max="6149" width="14.5546875" style="8" customWidth="1"/>
    <col min="6150" max="6150" width="16.5546875" style="8" customWidth="1"/>
    <col min="6151" max="6151" width="14.5546875" style="8" customWidth="1"/>
    <col min="6152" max="6152" width="11.5546875" style="8" customWidth="1"/>
    <col min="6153" max="6153" width="12.6640625" style="8" customWidth="1"/>
    <col min="6154" max="6155" width="13.5546875" style="8" customWidth="1"/>
    <col min="6156" max="6156" width="13.44140625" style="8" customWidth="1"/>
    <col min="6157" max="6399" width="8.88671875" style="8"/>
    <col min="6400" max="6400" width="6.33203125" style="8" customWidth="1"/>
    <col min="6401" max="6401" width="28.33203125" style="8" customWidth="1"/>
    <col min="6402" max="6402" width="13.6640625" style="8" customWidth="1"/>
    <col min="6403" max="6403" width="14.5546875" style="8" customWidth="1"/>
    <col min="6404" max="6404" width="15.5546875" style="8" customWidth="1"/>
    <col min="6405" max="6405" width="14.5546875" style="8" customWidth="1"/>
    <col min="6406" max="6406" width="16.5546875" style="8" customWidth="1"/>
    <col min="6407" max="6407" width="14.5546875" style="8" customWidth="1"/>
    <col min="6408" max="6408" width="11.5546875" style="8" customWidth="1"/>
    <col min="6409" max="6409" width="12.6640625" style="8" customWidth="1"/>
    <col min="6410" max="6411" width="13.5546875" style="8" customWidth="1"/>
    <col min="6412" max="6412" width="13.44140625" style="8" customWidth="1"/>
    <col min="6413" max="6655" width="8.88671875" style="8"/>
    <col min="6656" max="6656" width="6.33203125" style="8" customWidth="1"/>
    <col min="6657" max="6657" width="28.33203125" style="8" customWidth="1"/>
    <col min="6658" max="6658" width="13.6640625" style="8" customWidth="1"/>
    <col min="6659" max="6659" width="14.5546875" style="8" customWidth="1"/>
    <col min="6660" max="6660" width="15.5546875" style="8" customWidth="1"/>
    <col min="6661" max="6661" width="14.5546875" style="8" customWidth="1"/>
    <col min="6662" max="6662" width="16.5546875" style="8" customWidth="1"/>
    <col min="6663" max="6663" width="14.5546875" style="8" customWidth="1"/>
    <col min="6664" max="6664" width="11.5546875" style="8" customWidth="1"/>
    <col min="6665" max="6665" width="12.6640625" style="8" customWidth="1"/>
    <col min="6666" max="6667" width="13.5546875" style="8" customWidth="1"/>
    <col min="6668" max="6668" width="13.44140625" style="8" customWidth="1"/>
    <col min="6669" max="6911" width="8.88671875" style="8"/>
    <col min="6912" max="6912" width="6.33203125" style="8" customWidth="1"/>
    <col min="6913" max="6913" width="28.33203125" style="8" customWidth="1"/>
    <col min="6914" max="6914" width="13.6640625" style="8" customWidth="1"/>
    <col min="6915" max="6915" width="14.5546875" style="8" customWidth="1"/>
    <col min="6916" max="6916" width="15.5546875" style="8" customWidth="1"/>
    <col min="6917" max="6917" width="14.5546875" style="8" customWidth="1"/>
    <col min="6918" max="6918" width="16.5546875" style="8" customWidth="1"/>
    <col min="6919" max="6919" width="14.5546875" style="8" customWidth="1"/>
    <col min="6920" max="6920" width="11.5546875" style="8" customWidth="1"/>
    <col min="6921" max="6921" width="12.6640625" style="8" customWidth="1"/>
    <col min="6922" max="6923" width="13.5546875" style="8" customWidth="1"/>
    <col min="6924" max="6924" width="13.44140625" style="8" customWidth="1"/>
    <col min="6925" max="7167" width="8.88671875" style="8"/>
    <col min="7168" max="7168" width="6.33203125" style="8" customWidth="1"/>
    <col min="7169" max="7169" width="28.33203125" style="8" customWidth="1"/>
    <col min="7170" max="7170" width="13.6640625" style="8" customWidth="1"/>
    <col min="7171" max="7171" width="14.5546875" style="8" customWidth="1"/>
    <col min="7172" max="7172" width="15.5546875" style="8" customWidth="1"/>
    <col min="7173" max="7173" width="14.5546875" style="8" customWidth="1"/>
    <col min="7174" max="7174" width="16.5546875" style="8" customWidth="1"/>
    <col min="7175" max="7175" width="14.5546875" style="8" customWidth="1"/>
    <col min="7176" max="7176" width="11.5546875" style="8" customWidth="1"/>
    <col min="7177" max="7177" width="12.6640625" style="8" customWidth="1"/>
    <col min="7178" max="7179" width="13.5546875" style="8" customWidth="1"/>
    <col min="7180" max="7180" width="13.44140625" style="8" customWidth="1"/>
    <col min="7181" max="7423" width="8.88671875" style="8"/>
    <col min="7424" max="7424" width="6.33203125" style="8" customWidth="1"/>
    <col min="7425" max="7425" width="28.33203125" style="8" customWidth="1"/>
    <col min="7426" max="7426" width="13.6640625" style="8" customWidth="1"/>
    <col min="7427" max="7427" width="14.5546875" style="8" customWidth="1"/>
    <col min="7428" max="7428" width="15.5546875" style="8" customWidth="1"/>
    <col min="7429" max="7429" width="14.5546875" style="8" customWidth="1"/>
    <col min="7430" max="7430" width="16.5546875" style="8" customWidth="1"/>
    <col min="7431" max="7431" width="14.5546875" style="8" customWidth="1"/>
    <col min="7432" max="7432" width="11.5546875" style="8" customWidth="1"/>
    <col min="7433" max="7433" width="12.6640625" style="8" customWidth="1"/>
    <col min="7434" max="7435" width="13.5546875" style="8" customWidth="1"/>
    <col min="7436" max="7436" width="13.44140625" style="8" customWidth="1"/>
    <col min="7437" max="7679" width="8.88671875" style="8"/>
    <col min="7680" max="7680" width="6.33203125" style="8" customWidth="1"/>
    <col min="7681" max="7681" width="28.33203125" style="8" customWidth="1"/>
    <col min="7682" max="7682" width="13.6640625" style="8" customWidth="1"/>
    <col min="7683" max="7683" width="14.5546875" style="8" customWidth="1"/>
    <col min="7684" max="7684" width="15.5546875" style="8" customWidth="1"/>
    <col min="7685" max="7685" width="14.5546875" style="8" customWidth="1"/>
    <col min="7686" max="7686" width="16.5546875" style="8" customWidth="1"/>
    <col min="7687" max="7687" width="14.5546875" style="8" customWidth="1"/>
    <col min="7688" max="7688" width="11.5546875" style="8" customWidth="1"/>
    <col min="7689" max="7689" width="12.6640625" style="8" customWidth="1"/>
    <col min="7690" max="7691" width="13.5546875" style="8" customWidth="1"/>
    <col min="7692" max="7692" width="13.44140625" style="8" customWidth="1"/>
    <col min="7693" max="7935" width="8.88671875" style="8"/>
    <col min="7936" max="7936" width="6.33203125" style="8" customWidth="1"/>
    <col min="7937" max="7937" width="28.33203125" style="8" customWidth="1"/>
    <col min="7938" max="7938" width="13.6640625" style="8" customWidth="1"/>
    <col min="7939" max="7939" width="14.5546875" style="8" customWidth="1"/>
    <col min="7940" max="7940" width="15.5546875" style="8" customWidth="1"/>
    <col min="7941" max="7941" width="14.5546875" style="8" customWidth="1"/>
    <col min="7942" max="7942" width="16.5546875" style="8" customWidth="1"/>
    <col min="7943" max="7943" width="14.5546875" style="8" customWidth="1"/>
    <col min="7944" max="7944" width="11.5546875" style="8" customWidth="1"/>
    <col min="7945" max="7945" width="12.6640625" style="8" customWidth="1"/>
    <col min="7946" max="7947" width="13.5546875" style="8" customWidth="1"/>
    <col min="7948" max="7948" width="13.44140625" style="8" customWidth="1"/>
    <col min="7949" max="8191" width="8.88671875" style="8"/>
    <col min="8192" max="8192" width="6.33203125" style="8" customWidth="1"/>
    <col min="8193" max="8193" width="28.33203125" style="8" customWidth="1"/>
    <col min="8194" max="8194" width="13.6640625" style="8" customWidth="1"/>
    <col min="8195" max="8195" width="14.5546875" style="8" customWidth="1"/>
    <col min="8196" max="8196" width="15.5546875" style="8" customWidth="1"/>
    <col min="8197" max="8197" width="14.5546875" style="8" customWidth="1"/>
    <col min="8198" max="8198" width="16.5546875" style="8" customWidth="1"/>
    <col min="8199" max="8199" width="14.5546875" style="8" customWidth="1"/>
    <col min="8200" max="8200" width="11.5546875" style="8" customWidth="1"/>
    <col min="8201" max="8201" width="12.6640625" style="8" customWidth="1"/>
    <col min="8202" max="8203" width="13.5546875" style="8" customWidth="1"/>
    <col min="8204" max="8204" width="13.44140625" style="8" customWidth="1"/>
    <col min="8205" max="8447" width="8.88671875" style="8"/>
    <col min="8448" max="8448" width="6.33203125" style="8" customWidth="1"/>
    <col min="8449" max="8449" width="28.33203125" style="8" customWidth="1"/>
    <col min="8450" max="8450" width="13.6640625" style="8" customWidth="1"/>
    <col min="8451" max="8451" width="14.5546875" style="8" customWidth="1"/>
    <col min="8452" max="8452" width="15.5546875" style="8" customWidth="1"/>
    <col min="8453" max="8453" width="14.5546875" style="8" customWidth="1"/>
    <col min="8454" max="8454" width="16.5546875" style="8" customWidth="1"/>
    <col min="8455" max="8455" width="14.5546875" style="8" customWidth="1"/>
    <col min="8456" max="8456" width="11.5546875" style="8" customWidth="1"/>
    <col min="8457" max="8457" width="12.6640625" style="8" customWidth="1"/>
    <col min="8458" max="8459" width="13.5546875" style="8" customWidth="1"/>
    <col min="8460" max="8460" width="13.44140625" style="8" customWidth="1"/>
    <col min="8461" max="8703" width="8.88671875" style="8"/>
    <col min="8704" max="8704" width="6.33203125" style="8" customWidth="1"/>
    <col min="8705" max="8705" width="28.33203125" style="8" customWidth="1"/>
    <col min="8706" max="8706" width="13.6640625" style="8" customWidth="1"/>
    <col min="8707" max="8707" width="14.5546875" style="8" customWidth="1"/>
    <col min="8708" max="8708" width="15.5546875" style="8" customWidth="1"/>
    <col min="8709" max="8709" width="14.5546875" style="8" customWidth="1"/>
    <col min="8710" max="8710" width="16.5546875" style="8" customWidth="1"/>
    <col min="8711" max="8711" width="14.5546875" style="8" customWidth="1"/>
    <col min="8712" max="8712" width="11.5546875" style="8" customWidth="1"/>
    <col min="8713" max="8713" width="12.6640625" style="8" customWidth="1"/>
    <col min="8714" max="8715" width="13.5546875" style="8" customWidth="1"/>
    <col min="8716" max="8716" width="13.44140625" style="8" customWidth="1"/>
    <col min="8717" max="8959" width="8.88671875" style="8"/>
    <col min="8960" max="8960" width="6.33203125" style="8" customWidth="1"/>
    <col min="8961" max="8961" width="28.33203125" style="8" customWidth="1"/>
    <col min="8962" max="8962" width="13.6640625" style="8" customWidth="1"/>
    <col min="8963" max="8963" width="14.5546875" style="8" customWidth="1"/>
    <col min="8964" max="8964" width="15.5546875" style="8" customWidth="1"/>
    <col min="8965" max="8965" width="14.5546875" style="8" customWidth="1"/>
    <col min="8966" max="8966" width="16.5546875" style="8" customWidth="1"/>
    <col min="8967" max="8967" width="14.5546875" style="8" customWidth="1"/>
    <col min="8968" max="8968" width="11.5546875" style="8" customWidth="1"/>
    <col min="8969" max="8969" width="12.6640625" style="8" customWidth="1"/>
    <col min="8970" max="8971" width="13.5546875" style="8" customWidth="1"/>
    <col min="8972" max="8972" width="13.44140625" style="8" customWidth="1"/>
    <col min="8973" max="9215" width="8.88671875" style="8"/>
    <col min="9216" max="9216" width="6.33203125" style="8" customWidth="1"/>
    <col min="9217" max="9217" width="28.33203125" style="8" customWidth="1"/>
    <col min="9218" max="9218" width="13.6640625" style="8" customWidth="1"/>
    <col min="9219" max="9219" width="14.5546875" style="8" customWidth="1"/>
    <col min="9220" max="9220" width="15.5546875" style="8" customWidth="1"/>
    <col min="9221" max="9221" width="14.5546875" style="8" customWidth="1"/>
    <col min="9222" max="9222" width="16.5546875" style="8" customWidth="1"/>
    <col min="9223" max="9223" width="14.5546875" style="8" customWidth="1"/>
    <col min="9224" max="9224" width="11.5546875" style="8" customWidth="1"/>
    <col min="9225" max="9225" width="12.6640625" style="8" customWidth="1"/>
    <col min="9226" max="9227" width="13.5546875" style="8" customWidth="1"/>
    <col min="9228" max="9228" width="13.44140625" style="8" customWidth="1"/>
    <col min="9229" max="9471" width="8.88671875" style="8"/>
    <col min="9472" max="9472" width="6.33203125" style="8" customWidth="1"/>
    <col min="9473" max="9473" width="28.33203125" style="8" customWidth="1"/>
    <col min="9474" max="9474" width="13.6640625" style="8" customWidth="1"/>
    <col min="9475" max="9475" width="14.5546875" style="8" customWidth="1"/>
    <col min="9476" max="9476" width="15.5546875" style="8" customWidth="1"/>
    <col min="9477" max="9477" width="14.5546875" style="8" customWidth="1"/>
    <col min="9478" max="9478" width="16.5546875" style="8" customWidth="1"/>
    <col min="9479" max="9479" width="14.5546875" style="8" customWidth="1"/>
    <col min="9480" max="9480" width="11.5546875" style="8" customWidth="1"/>
    <col min="9481" max="9481" width="12.6640625" style="8" customWidth="1"/>
    <col min="9482" max="9483" width="13.5546875" style="8" customWidth="1"/>
    <col min="9484" max="9484" width="13.44140625" style="8" customWidth="1"/>
    <col min="9485" max="9727" width="8.88671875" style="8"/>
    <col min="9728" max="9728" width="6.33203125" style="8" customWidth="1"/>
    <col min="9729" max="9729" width="28.33203125" style="8" customWidth="1"/>
    <col min="9730" max="9730" width="13.6640625" style="8" customWidth="1"/>
    <col min="9731" max="9731" width="14.5546875" style="8" customWidth="1"/>
    <col min="9732" max="9732" width="15.5546875" style="8" customWidth="1"/>
    <col min="9733" max="9733" width="14.5546875" style="8" customWidth="1"/>
    <col min="9734" max="9734" width="16.5546875" style="8" customWidth="1"/>
    <col min="9735" max="9735" width="14.5546875" style="8" customWidth="1"/>
    <col min="9736" max="9736" width="11.5546875" style="8" customWidth="1"/>
    <col min="9737" max="9737" width="12.6640625" style="8" customWidth="1"/>
    <col min="9738" max="9739" width="13.5546875" style="8" customWidth="1"/>
    <col min="9740" max="9740" width="13.44140625" style="8" customWidth="1"/>
    <col min="9741" max="9983" width="8.88671875" style="8"/>
    <col min="9984" max="9984" width="6.33203125" style="8" customWidth="1"/>
    <col min="9985" max="9985" width="28.33203125" style="8" customWidth="1"/>
    <col min="9986" max="9986" width="13.6640625" style="8" customWidth="1"/>
    <col min="9987" max="9987" width="14.5546875" style="8" customWidth="1"/>
    <col min="9988" max="9988" width="15.5546875" style="8" customWidth="1"/>
    <col min="9989" max="9989" width="14.5546875" style="8" customWidth="1"/>
    <col min="9990" max="9990" width="16.5546875" style="8" customWidth="1"/>
    <col min="9991" max="9991" width="14.5546875" style="8" customWidth="1"/>
    <col min="9992" max="9992" width="11.5546875" style="8" customWidth="1"/>
    <col min="9993" max="9993" width="12.6640625" style="8" customWidth="1"/>
    <col min="9994" max="9995" width="13.5546875" style="8" customWidth="1"/>
    <col min="9996" max="9996" width="13.44140625" style="8" customWidth="1"/>
    <col min="9997" max="10239" width="8.88671875" style="8"/>
    <col min="10240" max="10240" width="6.33203125" style="8" customWidth="1"/>
    <col min="10241" max="10241" width="28.33203125" style="8" customWidth="1"/>
    <col min="10242" max="10242" width="13.6640625" style="8" customWidth="1"/>
    <col min="10243" max="10243" width="14.5546875" style="8" customWidth="1"/>
    <col min="10244" max="10244" width="15.5546875" style="8" customWidth="1"/>
    <col min="10245" max="10245" width="14.5546875" style="8" customWidth="1"/>
    <col min="10246" max="10246" width="16.5546875" style="8" customWidth="1"/>
    <col min="10247" max="10247" width="14.5546875" style="8" customWidth="1"/>
    <col min="10248" max="10248" width="11.5546875" style="8" customWidth="1"/>
    <col min="10249" max="10249" width="12.6640625" style="8" customWidth="1"/>
    <col min="10250" max="10251" width="13.5546875" style="8" customWidth="1"/>
    <col min="10252" max="10252" width="13.44140625" style="8" customWidth="1"/>
    <col min="10253" max="10495" width="8.88671875" style="8"/>
    <col min="10496" max="10496" width="6.33203125" style="8" customWidth="1"/>
    <col min="10497" max="10497" width="28.33203125" style="8" customWidth="1"/>
    <col min="10498" max="10498" width="13.6640625" style="8" customWidth="1"/>
    <col min="10499" max="10499" width="14.5546875" style="8" customWidth="1"/>
    <col min="10500" max="10500" width="15.5546875" style="8" customWidth="1"/>
    <col min="10501" max="10501" width="14.5546875" style="8" customWidth="1"/>
    <col min="10502" max="10502" width="16.5546875" style="8" customWidth="1"/>
    <col min="10503" max="10503" width="14.5546875" style="8" customWidth="1"/>
    <col min="10504" max="10504" width="11.5546875" style="8" customWidth="1"/>
    <col min="10505" max="10505" width="12.6640625" style="8" customWidth="1"/>
    <col min="10506" max="10507" width="13.5546875" style="8" customWidth="1"/>
    <col min="10508" max="10508" width="13.44140625" style="8" customWidth="1"/>
    <col min="10509" max="10751" width="8.88671875" style="8"/>
    <col min="10752" max="10752" width="6.33203125" style="8" customWidth="1"/>
    <col min="10753" max="10753" width="28.33203125" style="8" customWidth="1"/>
    <col min="10754" max="10754" width="13.6640625" style="8" customWidth="1"/>
    <col min="10755" max="10755" width="14.5546875" style="8" customWidth="1"/>
    <col min="10756" max="10756" width="15.5546875" style="8" customWidth="1"/>
    <col min="10757" max="10757" width="14.5546875" style="8" customWidth="1"/>
    <col min="10758" max="10758" width="16.5546875" style="8" customWidth="1"/>
    <col min="10759" max="10759" width="14.5546875" style="8" customWidth="1"/>
    <col min="10760" max="10760" width="11.5546875" style="8" customWidth="1"/>
    <col min="10761" max="10761" width="12.6640625" style="8" customWidth="1"/>
    <col min="10762" max="10763" width="13.5546875" style="8" customWidth="1"/>
    <col min="10764" max="10764" width="13.44140625" style="8" customWidth="1"/>
    <col min="10765" max="11007" width="8.88671875" style="8"/>
    <col min="11008" max="11008" width="6.33203125" style="8" customWidth="1"/>
    <col min="11009" max="11009" width="28.33203125" style="8" customWidth="1"/>
    <col min="11010" max="11010" width="13.6640625" style="8" customWidth="1"/>
    <col min="11011" max="11011" width="14.5546875" style="8" customWidth="1"/>
    <col min="11012" max="11012" width="15.5546875" style="8" customWidth="1"/>
    <col min="11013" max="11013" width="14.5546875" style="8" customWidth="1"/>
    <col min="11014" max="11014" width="16.5546875" style="8" customWidth="1"/>
    <col min="11015" max="11015" width="14.5546875" style="8" customWidth="1"/>
    <col min="11016" max="11016" width="11.5546875" style="8" customWidth="1"/>
    <col min="11017" max="11017" width="12.6640625" style="8" customWidth="1"/>
    <col min="11018" max="11019" width="13.5546875" style="8" customWidth="1"/>
    <col min="11020" max="11020" width="13.44140625" style="8" customWidth="1"/>
    <col min="11021" max="11263" width="8.88671875" style="8"/>
    <col min="11264" max="11264" width="6.33203125" style="8" customWidth="1"/>
    <col min="11265" max="11265" width="28.33203125" style="8" customWidth="1"/>
    <col min="11266" max="11266" width="13.6640625" style="8" customWidth="1"/>
    <col min="11267" max="11267" width="14.5546875" style="8" customWidth="1"/>
    <col min="11268" max="11268" width="15.5546875" style="8" customWidth="1"/>
    <col min="11269" max="11269" width="14.5546875" style="8" customWidth="1"/>
    <col min="11270" max="11270" width="16.5546875" style="8" customWidth="1"/>
    <col min="11271" max="11271" width="14.5546875" style="8" customWidth="1"/>
    <col min="11272" max="11272" width="11.5546875" style="8" customWidth="1"/>
    <col min="11273" max="11273" width="12.6640625" style="8" customWidth="1"/>
    <col min="11274" max="11275" width="13.5546875" style="8" customWidth="1"/>
    <col min="11276" max="11276" width="13.44140625" style="8" customWidth="1"/>
    <col min="11277" max="11519" width="8.88671875" style="8"/>
    <col min="11520" max="11520" width="6.33203125" style="8" customWidth="1"/>
    <col min="11521" max="11521" width="28.33203125" style="8" customWidth="1"/>
    <col min="11522" max="11522" width="13.6640625" style="8" customWidth="1"/>
    <col min="11523" max="11523" width="14.5546875" style="8" customWidth="1"/>
    <col min="11524" max="11524" width="15.5546875" style="8" customWidth="1"/>
    <col min="11525" max="11525" width="14.5546875" style="8" customWidth="1"/>
    <col min="11526" max="11526" width="16.5546875" style="8" customWidth="1"/>
    <col min="11527" max="11527" width="14.5546875" style="8" customWidth="1"/>
    <col min="11528" max="11528" width="11.5546875" style="8" customWidth="1"/>
    <col min="11529" max="11529" width="12.6640625" style="8" customWidth="1"/>
    <col min="11530" max="11531" width="13.5546875" style="8" customWidth="1"/>
    <col min="11532" max="11532" width="13.44140625" style="8" customWidth="1"/>
    <col min="11533" max="11775" width="8.88671875" style="8"/>
    <col min="11776" max="11776" width="6.33203125" style="8" customWidth="1"/>
    <col min="11777" max="11777" width="28.33203125" style="8" customWidth="1"/>
    <col min="11778" max="11778" width="13.6640625" style="8" customWidth="1"/>
    <col min="11779" max="11779" width="14.5546875" style="8" customWidth="1"/>
    <col min="11780" max="11780" width="15.5546875" style="8" customWidth="1"/>
    <col min="11781" max="11781" width="14.5546875" style="8" customWidth="1"/>
    <col min="11782" max="11782" width="16.5546875" style="8" customWidth="1"/>
    <col min="11783" max="11783" width="14.5546875" style="8" customWidth="1"/>
    <col min="11784" max="11784" width="11.5546875" style="8" customWidth="1"/>
    <col min="11785" max="11785" width="12.6640625" style="8" customWidth="1"/>
    <col min="11786" max="11787" width="13.5546875" style="8" customWidth="1"/>
    <col min="11788" max="11788" width="13.44140625" style="8" customWidth="1"/>
    <col min="11789" max="12031" width="8.88671875" style="8"/>
    <col min="12032" max="12032" width="6.33203125" style="8" customWidth="1"/>
    <col min="12033" max="12033" width="28.33203125" style="8" customWidth="1"/>
    <col min="12034" max="12034" width="13.6640625" style="8" customWidth="1"/>
    <col min="12035" max="12035" width="14.5546875" style="8" customWidth="1"/>
    <col min="12036" max="12036" width="15.5546875" style="8" customWidth="1"/>
    <col min="12037" max="12037" width="14.5546875" style="8" customWidth="1"/>
    <col min="12038" max="12038" width="16.5546875" style="8" customWidth="1"/>
    <col min="12039" max="12039" width="14.5546875" style="8" customWidth="1"/>
    <col min="12040" max="12040" width="11.5546875" style="8" customWidth="1"/>
    <col min="12041" max="12041" width="12.6640625" style="8" customWidth="1"/>
    <col min="12042" max="12043" width="13.5546875" style="8" customWidth="1"/>
    <col min="12044" max="12044" width="13.44140625" style="8" customWidth="1"/>
    <col min="12045" max="12287" width="8.88671875" style="8"/>
    <col min="12288" max="12288" width="6.33203125" style="8" customWidth="1"/>
    <col min="12289" max="12289" width="28.33203125" style="8" customWidth="1"/>
    <col min="12290" max="12290" width="13.6640625" style="8" customWidth="1"/>
    <col min="12291" max="12291" width="14.5546875" style="8" customWidth="1"/>
    <col min="12292" max="12292" width="15.5546875" style="8" customWidth="1"/>
    <col min="12293" max="12293" width="14.5546875" style="8" customWidth="1"/>
    <col min="12294" max="12294" width="16.5546875" style="8" customWidth="1"/>
    <col min="12295" max="12295" width="14.5546875" style="8" customWidth="1"/>
    <col min="12296" max="12296" width="11.5546875" style="8" customWidth="1"/>
    <col min="12297" max="12297" width="12.6640625" style="8" customWidth="1"/>
    <col min="12298" max="12299" width="13.5546875" style="8" customWidth="1"/>
    <col min="12300" max="12300" width="13.44140625" style="8" customWidth="1"/>
    <col min="12301" max="12543" width="8.88671875" style="8"/>
    <col min="12544" max="12544" width="6.33203125" style="8" customWidth="1"/>
    <col min="12545" max="12545" width="28.33203125" style="8" customWidth="1"/>
    <col min="12546" max="12546" width="13.6640625" style="8" customWidth="1"/>
    <col min="12547" max="12547" width="14.5546875" style="8" customWidth="1"/>
    <col min="12548" max="12548" width="15.5546875" style="8" customWidth="1"/>
    <col min="12549" max="12549" width="14.5546875" style="8" customWidth="1"/>
    <col min="12550" max="12550" width="16.5546875" style="8" customWidth="1"/>
    <col min="12551" max="12551" width="14.5546875" style="8" customWidth="1"/>
    <col min="12552" max="12552" width="11.5546875" style="8" customWidth="1"/>
    <col min="12553" max="12553" width="12.6640625" style="8" customWidth="1"/>
    <col min="12554" max="12555" width="13.5546875" style="8" customWidth="1"/>
    <col min="12556" max="12556" width="13.44140625" style="8" customWidth="1"/>
    <col min="12557" max="12799" width="8.88671875" style="8"/>
    <col min="12800" max="12800" width="6.33203125" style="8" customWidth="1"/>
    <col min="12801" max="12801" width="28.33203125" style="8" customWidth="1"/>
    <col min="12802" max="12802" width="13.6640625" style="8" customWidth="1"/>
    <col min="12803" max="12803" width="14.5546875" style="8" customWidth="1"/>
    <col min="12804" max="12804" width="15.5546875" style="8" customWidth="1"/>
    <col min="12805" max="12805" width="14.5546875" style="8" customWidth="1"/>
    <col min="12806" max="12806" width="16.5546875" style="8" customWidth="1"/>
    <col min="12807" max="12807" width="14.5546875" style="8" customWidth="1"/>
    <col min="12808" max="12808" width="11.5546875" style="8" customWidth="1"/>
    <col min="12809" max="12809" width="12.6640625" style="8" customWidth="1"/>
    <col min="12810" max="12811" width="13.5546875" style="8" customWidth="1"/>
    <col min="12812" max="12812" width="13.44140625" style="8" customWidth="1"/>
    <col min="12813" max="13055" width="8.88671875" style="8"/>
    <col min="13056" max="13056" width="6.33203125" style="8" customWidth="1"/>
    <col min="13057" max="13057" width="28.33203125" style="8" customWidth="1"/>
    <col min="13058" max="13058" width="13.6640625" style="8" customWidth="1"/>
    <col min="13059" max="13059" width="14.5546875" style="8" customWidth="1"/>
    <col min="13060" max="13060" width="15.5546875" style="8" customWidth="1"/>
    <col min="13061" max="13061" width="14.5546875" style="8" customWidth="1"/>
    <col min="13062" max="13062" width="16.5546875" style="8" customWidth="1"/>
    <col min="13063" max="13063" width="14.5546875" style="8" customWidth="1"/>
    <col min="13064" max="13064" width="11.5546875" style="8" customWidth="1"/>
    <col min="13065" max="13065" width="12.6640625" style="8" customWidth="1"/>
    <col min="13066" max="13067" width="13.5546875" style="8" customWidth="1"/>
    <col min="13068" max="13068" width="13.44140625" style="8" customWidth="1"/>
    <col min="13069" max="13311" width="8.88671875" style="8"/>
    <col min="13312" max="13312" width="6.33203125" style="8" customWidth="1"/>
    <col min="13313" max="13313" width="28.33203125" style="8" customWidth="1"/>
    <col min="13314" max="13314" width="13.6640625" style="8" customWidth="1"/>
    <col min="13315" max="13315" width="14.5546875" style="8" customWidth="1"/>
    <col min="13316" max="13316" width="15.5546875" style="8" customWidth="1"/>
    <col min="13317" max="13317" width="14.5546875" style="8" customWidth="1"/>
    <col min="13318" max="13318" width="16.5546875" style="8" customWidth="1"/>
    <col min="13319" max="13319" width="14.5546875" style="8" customWidth="1"/>
    <col min="13320" max="13320" width="11.5546875" style="8" customWidth="1"/>
    <col min="13321" max="13321" width="12.6640625" style="8" customWidth="1"/>
    <col min="13322" max="13323" width="13.5546875" style="8" customWidth="1"/>
    <col min="13324" max="13324" width="13.44140625" style="8" customWidth="1"/>
    <col min="13325" max="13567" width="8.88671875" style="8"/>
    <col min="13568" max="13568" width="6.33203125" style="8" customWidth="1"/>
    <col min="13569" max="13569" width="28.33203125" style="8" customWidth="1"/>
    <col min="13570" max="13570" width="13.6640625" style="8" customWidth="1"/>
    <col min="13571" max="13571" width="14.5546875" style="8" customWidth="1"/>
    <col min="13572" max="13572" width="15.5546875" style="8" customWidth="1"/>
    <col min="13573" max="13573" width="14.5546875" style="8" customWidth="1"/>
    <col min="13574" max="13574" width="16.5546875" style="8" customWidth="1"/>
    <col min="13575" max="13575" width="14.5546875" style="8" customWidth="1"/>
    <col min="13576" max="13576" width="11.5546875" style="8" customWidth="1"/>
    <col min="13577" max="13577" width="12.6640625" style="8" customWidth="1"/>
    <col min="13578" max="13579" width="13.5546875" style="8" customWidth="1"/>
    <col min="13580" max="13580" width="13.44140625" style="8" customWidth="1"/>
    <col min="13581" max="13823" width="8.88671875" style="8"/>
    <col min="13824" max="13824" width="6.33203125" style="8" customWidth="1"/>
    <col min="13825" max="13825" width="28.33203125" style="8" customWidth="1"/>
    <col min="13826" max="13826" width="13.6640625" style="8" customWidth="1"/>
    <col min="13827" max="13827" width="14.5546875" style="8" customWidth="1"/>
    <col min="13828" max="13828" width="15.5546875" style="8" customWidth="1"/>
    <col min="13829" max="13829" width="14.5546875" style="8" customWidth="1"/>
    <col min="13830" max="13830" width="16.5546875" style="8" customWidth="1"/>
    <col min="13831" max="13831" width="14.5546875" style="8" customWidth="1"/>
    <col min="13832" max="13832" width="11.5546875" style="8" customWidth="1"/>
    <col min="13833" max="13833" width="12.6640625" style="8" customWidth="1"/>
    <col min="13834" max="13835" width="13.5546875" style="8" customWidth="1"/>
    <col min="13836" max="13836" width="13.44140625" style="8" customWidth="1"/>
    <col min="13837" max="14079" width="8.88671875" style="8"/>
    <col min="14080" max="14080" width="6.33203125" style="8" customWidth="1"/>
    <col min="14081" max="14081" width="28.33203125" style="8" customWidth="1"/>
    <col min="14082" max="14082" width="13.6640625" style="8" customWidth="1"/>
    <col min="14083" max="14083" width="14.5546875" style="8" customWidth="1"/>
    <col min="14084" max="14084" width="15.5546875" style="8" customWidth="1"/>
    <col min="14085" max="14085" width="14.5546875" style="8" customWidth="1"/>
    <col min="14086" max="14086" width="16.5546875" style="8" customWidth="1"/>
    <col min="14087" max="14087" width="14.5546875" style="8" customWidth="1"/>
    <col min="14088" max="14088" width="11.5546875" style="8" customWidth="1"/>
    <col min="14089" max="14089" width="12.6640625" style="8" customWidth="1"/>
    <col min="14090" max="14091" width="13.5546875" style="8" customWidth="1"/>
    <col min="14092" max="14092" width="13.44140625" style="8" customWidth="1"/>
    <col min="14093" max="14335" width="8.88671875" style="8"/>
    <col min="14336" max="14336" width="6.33203125" style="8" customWidth="1"/>
    <col min="14337" max="14337" width="28.33203125" style="8" customWidth="1"/>
    <col min="14338" max="14338" width="13.6640625" style="8" customWidth="1"/>
    <col min="14339" max="14339" width="14.5546875" style="8" customWidth="1"/>
    <col min="14340" max="14340" width="15.5546875" style="8" customWidth="1"/>
    <col min="14341" max="14341" width="14.5546875" style="8" customWidth="1"/>
    <col min="14342" max="14342" width="16.5546875" style="8" customWidth="1"/>
    <col min="14343" max="14343" width="14.5546875" style="8" customWidth="1"/>
    <col min="14344" max="14344" width="11.5546875" style="8" customWidth="1"/>
    <col min="14345" max="14345" width="12.6640625" style="8" customWidth="1"/>
    <col min="14346" max="14347" width="13.5546875" style="8" customWidth="1"/>
    <col min="14348" max="14348" width="13.44140625" style="8" customWidth="1"/>
    <col min="14349" max="14591" width="8.88671875" style="8"/>
    <col min="14592" max="14592" width="6.33203125" style="8" customWidth="1"/>
    <col min="14593" max="14593" width="28.33203125" style="8" customWidth="1"/>
    <col min="14594" max="14594" width="13.6640625" style="8" customWidth="1"/>
    <col min="14595" max="14595" width="14.5546875" style="8" customWidth="1"/>
    <col min="14596" max="14596" width="15.5546875" style="8" customWidth="1"/>
    <col min="14597" max="14597" width="14.5546875" style="8" customWidth="1"/>
    <col min="14598" max="14598" width="16.5546875" style="8" customWidth="1"/>
    <col min="14599" max="14599" width="14.5546875" style="8" customWidth="1"/>
    <col min="14600" max="14600" width="11.5546875" style="8" customWidth="1"/>
    <col min="14601" max="14601" width="12.6640625" style="8" customWidth="1"/>
    <col min="14602" max="14603" width="13.5546875" style="8" customWidth="1"/>
    <col min="14604" max="14604" width="13.44140625" style="8" customWidth="1"/>
    <col min="14605" max="14847" width="8.88671875" style="8"/>
    <col min="14848" max="14848" width="6.33203125" style="8" customWidth="1"/>
    <col min="14849" max="14849" width="28.33203125" style="8" customWidth="1"/>
    <col min="14850" max="14850" width="13.6640625" style="8" customWidth="1"/>
    <col min="14851" max="14851" width="14.5546875" style="8" customWidth="1"/>
    <col min="14852" max="14852" width="15.5546875" style="8" customWidth="1"/>
    <col min="14853" max="14853" width="14.5546875" style="8" customWidth="1"/>
    <col min="14854" max="14854" width="16.5546875" style="8" customWidth="1"/>
    <col min="14855" max="14855" width="14.5546875" style="8" customWidth="1"/>
    <col min="14856" max="14856" width="11.5546875" style="8" customWidth="1"/>
    <col min="14857" max="14857" width="12.6640625" style="8" customWidth="1"/>
    <col min="14858" max="14859" width="13.5546875" style="8" customWidth="1"/>
    <col min="14860" max="14860" width="13.44140625" style="8" customWidth="1"/>
    <col min="14861" max="15103" width="8.88671875" style="8"/>
    <col min="15104" max="15104" width="6.33203125" style="8" customWidth="1"/>
    <col min="15105" max="15105" width="28.33203125" style="8" customWidth="1"/>
    <col min="15106" max="15106" width="13.6640625" style="8" customWidth="1"/>
    <col min="15107" max="15107" width="14.5546875" style="8" customWidth="1"/>
    <col min="15108" max="15108" width="15.5546875" style="8" customWidth="1"/>
    <col min="15109" max="15109" width="14.5546875" style="8" customWidth="1"/>
    <col min="15110" max="15110" width="16.5546875" style="8" customWidth="1"/>
    <col min="15111" max="15111" width="14.5546875" style="8" customWidth="1"/>
    <col min="15112" max="15112" width="11.5546875" style="8" customWidth="1"/>
    <col min="15113" max="15113" width="12.6640625" style="8" customWidth="1"/>
    <col min="15114" max="15115" width="13.5546875" style="8" customWidth="1"/>
    <col min="15116" max="15116" width="13.44140625" style="8" customWidth="1"/>
    <col min="15117" max="15359" width="8.88671875" style="8"/>
    <col min="15360" max="15360" width="6.33203125" style="8" customWidth="1"/>
    <col min="15361" max="15361" width="28.33203125" style="8" customWidth="1"/>
    <col min="15362" max="15362" width="13.6640625" style="8" customWidth="1"/>
    <col min="15363" max="15363" width="14.5546875" style="8" customWidth="1"/>
    <col min="15364" max="15364" width="15.5546875" style="8" customWidth="1"/>
    <col min="15365" max="15365" width="14.5546875" style="8" customWidth="1"/>
    <col min="15366" max="15366" width="16.5546875" style="8" customWidth="1"/>
    <col min="15367" max="15367" width="14.5546875" style="8" customWidth="1"/>
    <col min="15368" max="15368" width="11.5546875" style="8" customWidth="1"/>
    <col min="15369" max="15369" width="12.6640625" style="8" customWidth="1"/>
    <col min="15370" max="15371" width="13.5546875" style="8" customWidth="1"/>
    <col min="15372" max="15372" width="13.44140625" style="8" customWidth="1"/>
    <col min="15373" max="15615" width="8.88671875" style="8"/>
    <col min="15616" max="15616" width="6.33203125" style="8" customWidth="1"/>
    <col min="15617" max="15617" width="28.33203125" style="8" customWidth="1"/>
    <col min="15618" max="15618" width="13.6640625" style="8" customWidth="1"/>
    <col min="15619" max="15619" width="14.5546875" style="8" customWidth="1"/>
    <col min="15620" max="15620" width="15.5546875" style="8" customWidth="1"/>
    <col min="15621" max="15621" width="14.5546875" style="8" customWidth="1"/>
    <col min="15622" max="15622" width="16.5546875" style="8" customWidth="1"/>
    <col min="15623" max="15623" width="14.5546875" style="8" customWidth="1"/>
    <col min="15624" max="15624" width="11.5546875" style="8" customWidth="1"/>
    <col min="15625" max="15625" width="12.6640625" style="8" customWidth="1"/>
    <col min="15626" max="15627" width="13.5546875" style="8" customWidth="1"/>
    <col min="15628" max="15628" width="13.44140625" style="8" customWidth="1"/>
    <col min="15629" max="15871" width="8.88671875" style="8"/>
    <col min="15872" max="15872" width="6.33203125" style="8" customWidth="1"/>
    <col min="15873" max="15873" width="28.33203125" style="8" customWidth="1"/>
    <col min="15874" max="15874" width="13.6640625" style="8" customWidth="1"/>
    <col min="15875" max="15875" width="14.5546875" style="8" customWidth="1"/>
    <col min="15876" max="15876" width="15.5546875" style="8" customWidth="1"/>
    <col min="15877" max="15877" width="14.5546875" style="8" customWidth="1"/>
    <col min="15878" max="15878" width="16.5546875" style="8" customWidth="1"/>
    <col min="15879" max="15879" width="14.5546875" style="8" customWidth="1"/>
    <col min="15880" max="15880" width="11.5546875" style="8" customWidth="1"/>
    <col min="15881" max="15881" width="12.6640625" style="8" customWidth="1"/>
    <col min="15882" max="15883" width="13.5546875" style="8" customWidth="1"/>
    <col min="15884" max="15884" width="13.44140625" style="8" customWidth="1"/>
    <col min="15885" max="16127" width="8.88671875" style="8"/>
    <col min="16128" max="16128" width="6.33203125" style="8" customWidth="1"/>
    <col min="16129" max="16129" width="28.33203125" style="8" customWidth="1"/>
    <col min="16130" max="16130" width="13.6640625" style="8" customWidth="1"/>
    <col min="16131" max="16131" width="14.5546875" style="8" customWidth="1"/>
    <col min="16132" max="16132" width="15.5546875" style="8" customWidth="1"/>
    <col min="16133" max="16133" width="14.5546875" style="8" customWidth="1"/>
    <col min="16134" max="16134" width="16.5546875" style="8" customWidth="1"/>
    <col min="16135" max="16135" width="14.5546875" style="8" customWidth="1"/>
    <col min="16136" max="16136" width="11.5546875" style="8" customWidth="1"/>
    <col min="16137" max="16137" width="12.6640625" style="8" customWidth="1"/>
    <col min="16138" max="16139" width="13.5546875" style="8" customWidth="1"/>
    <col min="16140" max="16140" width="13.44140625" style="8" customWidth="1"/>
    <col min="16141" max="16384" width="8.88671875" style="8"/>
  </cols>
  <sheetData>
    <row r="1" spans="1:13" ht="18" x14ac:dyDescent="0.35">
      <c r="B1" s="1"/>
      <c r="E1" s="162"/>
      <c r="F1" s="160"/>
      <c r="G1" s="160"/>
      <c r="H1" s="162"/>
    </row>
    <row r="2" spans="1:13" ht="20.399999999999999" customHeight="1" x14ac:dyDescent="0.35">
      <c r="B2" s="338" t="s">
        <v>875</v>
      </c>
      <c r="F2" s="1"/>
    </row>
    <row r="3" spans="1:13" ht="20.399999999999999" customHeight="1" x14ac:dyDescent="0.35">
      <c r="B3" s="1" t="s">
        <v>876</v>
      </c>
    </row>
    <row r="4" spans="1:13" ht="15" thickBot="1" x14ac:dyDescent="0.35">
      <c r="A4" s="339"/>
      <c r="B4" s="46"/>
      <c r="C4" s="46"/>
      <c r="D4" s="46"/>
      <c r="E4" s="46"/>
      <c r="F4" s="46"/>
      <c r="G4" s="46"/>
      <c r="H4" s="46"/>
      <c r="I4" s="46"/>
      <c r="J4" s="46"/>
      <c r="K4" s="48"/>
      <c r="L4" s="48"/>
      <c r="M4" s="46"/>
    </row>
    <row r="5" spans="1:13" s="142" customFormat="1" x14ac:dyDescent="0.3">
      <c r="A5" s="347"/>
      <c r="B5" s="822" t="s">
        <v>927</v>
      </c>
      <c r="C5" s="365" t="s">
        <v>2</v>
      </c>
      <c r="D5" s="366" t="s">
        <v>828</v>
      </c>
      <c r="E5" s="367" t="s">
        <v>3</v>
      </c>
      <c r="F5" s="367" t="s">
        <v>4</v>
      </c>
      <c r="G5" s="367" t="s">
        <v>5</v>
      </c>
      <c r="H5" s="367" t="s">
        <v>6</v>
      </c>
      <c r="I5" s="368" t="s">
        <v>7</v>
      </c>
      <c r="J5" s="368" t="s">
        <v>8</v>
      </c>
      <c r="K5" s="368" t="s">
        <v>9</v>
      </c>
      <c r="L5" s="369" t="s">
        <v>10</v>
      </c>
      <c r="M5" s="370"/>
    </row>
    <row r="6" spans="1:13" ht="77.400000000000006" customHeight="1" x14ac:dyDescent="0.3">
      <c r="A6" s="80"/>
      <c r="B6" s="823"/>
      <c r="C6" s="187" t="s">
        <v>12</v>
      </c>
      <c r="D6" s="181" t="s">
        <v>831</v>
      </c>
      <c r="E6" s="181" t="s">
        <v>13</v>
      </c>
      <c r="F6" s="181" t="s">
        <v>14</v>
      </c>
      <c r="G6" s="294" t="s">
        <v>850</v>
      </c>
      <c r="H6" s="181" t="s">
        <v>15</v>
      </c>
      <c r="I6" s="51" t="s">
        <v>16</v>
      </c>
      <c r="J6" s="51" t="s">
        <v>17</v>
      </c>
      <c r="K6" s="51" t="s">
        <v>18</v>
      </c>
      <c r="L6" s="51" t="s">
        <v>19</v>
      </c>
      <c r="M6" s="371" t="s">
        <v>20</v>
      </c>
    </row>
    <row r="7" spans="1:13" s="142" customFormat="1" ht="21" customHeight="1" thickBot="1" x14ac:dyDescent="0.35">
      <c r="A7" s="348"/>
      <c r="B7" s="374" t="s">
        <v>40</v>
      </c>
      <c r="C7" s="655">
        <f>SUM(C12:C13)</f>
        <v>6932400</v>
      </c>
      <c r="D7" s="375">
        <f>+E7+F7+G7+H7+I7+J7+K7+L7</f>
        <v>1086306.8500000001</v>
      </c>
      <c r="E7" s="375">
        <v>46862.400000000001</v>
      </c>
      <c r="F7" s="375">
        <v>357842.97</v>
      </c>
      <c r="G7" s="375">
        <v>187257.92</v>
      </c>
      <c r="H7" s="375">
        <v>25238.39</v>
      </c>
      <c r="I7" s="375">
        <v>169182.87</v>
      </c>
      <c r="J7" s="375">
        <v>46265.88</v>
      </c>
      <c r="K7" s="375">
        <v>217656.42</v>
      </c>
      <c r="L7" s="375">
        <v>36000</v>
      </c>
      <c r="M7" s="376">
        <v>115</v>
      </c>
    </row>
    <row r="8" spans="1:13" x14ac:dyDescent="0.3">
      <c r="A8" s="80"/>
      <c r="B8" s="63"/>
      <c r="C8" s="340"/>
      <c r="D8" s="341"/>
      <c r="E8" s="63"/>
      <c r="F8" s="63"/>
      <c r="G8" s="63"/>
      <c r="H8" s="63"/>
      <c r="I8" s="63"/>
      <c r="J8" s="63"/>
      <c r="K8" s="57"/>
      <c r="L8" s="57"/>
      <c r="M8" s="5"/>
    </row>
    <row r="9" spans="1:13" x14ac:dyDescent="0.3">
      <c r="A9" s="339"/>
      <c r="B9" s="46"/>
      <c r="C9" s="46"/>
      <c r="D9" s="46"/>
      <c r="E9" s="46"/>
      <c r="F9" s="63"/>
      <c r="G9" s="63"/>
      <c r="H9" s="63"/>
      <c r="I9" s="63"/>
      <c r="J9" s="63"/>
      <c r="K9" s="57"/>
      <c r="L9" s="57"/>
      <c r="M9" s="63"/>
    </row>
    <row r="10" spans="1:13" s="154" customFormat="1" ht="15" thickBot="1" x14ac:dyDescent="0.35">
      <c r="A10" s="314"/>
      <c r="B10" s="140"/>
      <c r="C10" s="5"/>
      <c r="D10" s="158"/>
      <c r="E10" s="5"/>
      <c r="F10" s="5"/>
      <c r="G10" s="5"/>
      <c r="H10" s="5"/>
      <c r="I10" s="5"/>
      <c r="J10" s="5"/>
    </row>
    <row r="11" spans="1:13" s="154" customFormat="1" ht="55.2" x14ac:dyDescent="0.3">
      <c r="A11" s="80"/>
      <c r="B11" s="349" t="s">
        <v>926</v>
      </c>
      <c r="C11" s="350" t="s">
        <v>877</v>
      </c>
      <c r="D11" s="351" t="s">
        <v>46</v>
      </c>
      <c r="E11" s="352" t="s">
        <v>47</v>
      </c>
      <c r="F11" s="353" t="s">
        <v>23</v>
      </c>
      <c r="G11" s="354" t="s">
        <v>26</v>
      </c>
      <c r="H11" s="355" t="s">
        <v>27</v>
      </c>
      <c r="I11" s="356" t="s">
        <v>28</v>
      </c>
    </row>
    <row r="12" spans="1:13" s="154" customFormat="1" x14ac:dyDescent="0.3">
      <c r="A12" s="314"/>
      <c r="B12" s="357" t="s">
        <v>43</v>
      </c>
      <c r="C12" s="656">
        <v>6418800</v>
      </c>
      <c r="D12" s="216">
        <v>980438.59</v>
      </c>
      <c r="E12" s="216">
        <v>9449.58</v>
      </c>
      <c r="F12" s="157">
        <v>1982</v>
      </c>
      <c r="G12" s="246" t="s">
        <v>31</v>
      </c>
      <c r="H12" s="342">
        <v>7132</v>
      </c>
      <c r="I12" s="358">
        <v>3</v>
      </c>
    </row>
    <row r="13" spans="1:13" s="5" customFormat="1" ht="15" thickBot="1" x14ac:dyDescent="0.35">
      <c r="A13" s="311"/>
      <c r="B13" s="359" t="s">
        <v>874</v>
      </c>
      <c r="C13" s="657">
        <v>513600</v>
      </c>
      <c r="D13" s="360">
        <v>33767.47</v>
      </c>
      <c r="E13" s="360">
        <v>15788.81</v>
      </c>
      <c r="F13" s="361">
        <v>1998</v>
      </c>
      <c r="G13" s="362" t="s">
        <v>31</v>
      </c>
      <c r="H13" s="363">
        <v>428</v>
      </c>
      <c r="I13" s="364">
        <v>1</v>
      </c>
      <c r="J13" s="4"/>
      <c r="K13" s="4"/>
    </row>
    <row r="14" spans="1:13" s="5" customFormat="1" x14ac:dyDescent="0.3">
      <c r="A14" s="345"/>
      <c r="B14" s="8"/>
      <c r="C14" s="8"/>
      <c r="D14" s="8"/>
      <c r="E14" s="8"/>
      <c r="F14" s="8"/>
      <c r="G14" s="8"/>
      <c r="H14" s="8"/>
      <c r="I14" s="8"/>
      <c r="J14" s="4"/>
      <c r="K14" s="4"/>
      <c r="L14" s="4"/>
      <c r="M14" s="4"/>
    </row>
    <row r="15" spans="1:13" s="5" customFormat="1" ht="15" thickBot="1" x14ac:dyDescent="0.35">
      <c r="A15" s="346"/>
      <c r="B15" s="8"/>
      <c r="C15" s="8"/>
      <c r="D15" s="8"/>
      <c r="E15" s="8"/>
      <c r="F15" s="8"/>
      <c r="G15" s="8"/>
      <c r="H15" s="8"/>
      <c r="I15" s="8"/>
      <c r="J15" s="4"/>
      <c r="K15" s="4"/>
      <c r="L15" s="4"/>
      <c r="M15" s="4"/>
    </row>
    <row r="16" spans="1:13" s="5" customFormat="1" ht="18" customHeight="1" x14ac:dyDescent="0.3">
      <c r="A16" s="173"/>
      <c r="B16" s="833" t="s">
        <v>879</v>
      </c>
      <c r="C16" s="826" t="s">
        <v>32</v>
      </c>
      <c r="D16" s="803"/>
      <c r="E16" s="803"/>
      <c r="F16" s="827"/>
      <c r="G16" s="828" t="s">
        <v>48</v>
      </c>
      <c r="H16" s="812"/>
      <c r="I16" s="829" t="s">
        <v>873</v>
      </c>
      <c r="J16" s="809" t="s">
        <v>902</v>
      </c>
    </row>
    <row r="17" spans="1:10" s="5" customFormat="1" ht="39" customHeight="1" x14ac:dyDescent="0.3">
      <c r="A17" s="173"/>
      <c r="B17" s="834"/>
      <c r="C17" s="272" t="s">
        <v>35</v>
      </c>
      <c r="D17" s="273" t="s">
        <v>36</v>
      </c>
      <c r="E17" s="273" t="s">
        <v>37</v>
      </c>
      <c r="F17" s="235" t="s">
        <v>38</v>
      </c>
      <c r="G17" s="324" t="s">
        <v>49</v>
      </c>
      <c r="H17" s="326" t="s">
        <v>39</v>
      </c>
      <c r="I17" s="830"/>
      <c r="J17" s="810"/>
    </row>
    <row r="18" spans="1:10" ht="16.2" customHeight="1" x14ac:dyDescent="0.3">
      <c r="A18" s="173"/>
      <c r="B18" s="379" t="s">
        <v>50</v>
      </c>
      <c r="C18" s="835">
        <v>40000</v>
      </c>
      <c r="D18" s="837">
        <v>10000</v>
      </c>
      <c r="E18" s="837">
        <v>10000</v>
      </c>
      <c r="F18" s="839">
        <v>2000</v>
      </c>
      <c r="G18" s="841">
        <v>11000</v>
      </c>
      <c r="H18" s="831">
        <v>1250</v>
      </c>
      <c r="I18" s="377">
        <v>6418800</v>
      </c>
      <c r="J18" s="479">
        <v>5000</v>
      </c>
    </row>
    <row r="19" spans="1:10" ht="16.2" customHeight="1" thickBot="1" x14ac:dyDescent="0.35">
      <c r="A19" s="314"/>
      <c r="B19" s="380" t="s">
        <v>874</v>
      </c>
      <c r="C19" s="836"/>
      <c r="D19" s="838"/>
      <c r="E19" s="838"/>
      <c r="F19" s="840"/>
      <c r="G19" s="842"/>
      <c r="H19" s="832"/>
      <c r="I19" s="378">
        <v>513600</v>
      </c>
      <c r="J19" s="480">
        <v>1500</v>
      </c>
    </row>
    <row r="21" spans="1:10" x14ac:dyDescent="0.3">
      <c r="B21" s="75" t="s">
        <v>878</v>
      </c>
    </row>
    <row r="22" spans="1:10" x14ac:dyDescent="0.3">
      <c r="B22" s="8" t="s">
        <v>811</v>
      </c>
    </row>
    <row r="24" spans="1:10" x14ac:dyDescent="0.3">
      <c r="B24" s="3"/>
    </row>
  </sheetData>
  <mergeCells count="12">
    <mergeCell ref="H18:H19"/>
    <mergeCell ref="B16:B17"/>
    <mergeCell ref="C18:C19"/>
    <mergeCell ref="D18:D19"/>
    <mergeCell ref="E18:E19"/>
    <mergeCell ref="F18:F19"/>
    <mergeCell ref="G18:G19"/>
    <mergeCell ref="J16:J17"/>
    <mergeCell ref="B5:B6"/>
    <mergeCell ref="C16:F16"/>
    <mergeCell ref="G16:H16"/>
    <mergeCell ref="I16:I17"/>
  </mergeCells>
  <pageMargins left="0.25" right="0.25" top="0.37" bottom="0.37" header="0.3" footer="0.3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zoomScale="80" zoomScaleNormal="80" workbookViewId="0">
      <selection activeCell="M7" sqref="M7"/>
    </sheetView>
  </sheetViews>
  <sheetFormatPr defaultRowHeight="14.4" x14ac:dyDescent="0.3"/>
  <cols>
    <col min="1" max="1" width="1.88671875" style="8" customWidth="1"/>
    <col min="2" max="2" width="28.33203125" style="8" customWidth="1"/>
    <col min="3" max="3" width="14.6640625" style="8" customWidth="1"/>
    <col min="4" max="4" width="15.5546875" style="8" customWidth="1"/>
    <col min="5" max="5" width="14.5546875" style="8" customWidth="1"/>
    <col min="6" max="6" width="16.5546875" style="8" customWidth="1"/>
    <col min="7" max="7" width="14.5546875" style="8" customWidth="1"/>
    <col min="8" max="8" width="13.44140625" style="8" customWidth="1"/>
    <col min="9" max="9" width="12.6640625" style="8" customWidth="1"/>
    <col min="10" max="10" width="16.33203125" style="8" customWidth="1"/>
    <col min="11" max="11" width="13.6640625" style="8" customWidth="1"/>
    <col min="12" max="12" width="13.5546875" style="8" customWidth="1"/>
    <col min="13" max="13" width="10.5546875" style="8" bestFit="1" customWidth="1"/>
    <col min="14" max="25" width="8.88671875" style="8"/>
    <col min="26" max="26" width="9.5546875" style="8" customWidth="1"/>
    <col min="27" max="255" width="8.88671875" style="8"/>
    <col min="256" max="256" width="6.33203125" style="8" customWidth="1"/>
    <col min="257" max="257" width="28.33203125" style="8" customWidth="1"/>
    <col min="258" max="258" width="13.6640625" style="8" customWidth="1"/>
    <col min="259" max="259" width="14.5546875" style="8" customWidth="1"/>
    <col min="260" max="260" width="15.5546875" style="8" customWidth="1"/>
    <col min="261" max="261" width="14.5546875" style="8" customWidth="1"/>
    <col min="262" max="262" width="16.5546875" style="8" customWidth="1"/>
    <col min="263" max="263" width="14.5546875" style="8" customWidth="1"/>
    <col min="264" max="264" width="11.5546875" style="8" customWidth="1"/>
    <col min="265" max="265" width="12.6640625" style="8" customWidth="1"/>
    <col min="266" max="267" width="13.5546875" style="8" customWidth="1"/>
    <col min="268" max="268" width="13.44140625" style="8" customWidth="1"/>
    <col min="269" max="511" width="8.88671875" style="8"/>
    <col min="512" max="512" width="6.33203125" style="8" customWidth="1"/>
    <col min="513" max="513" width="28.33203125" style="8" customWidth="1"/>
    <col min="514" max="514" width="13.6640625" style="8" customWidth="1"/>
    <col min="515" max="515" width="14.5546875" style="8" customWidth="1"/>
    <col min="516" max="516" width="15.5546875" style="8" customWidth="1"/>
    <col min="517" max="517" width="14.5546875" style="8" customWidth="1"/>
    <col min="518" max="518" width="16.5546875" style="8" customWidth="1"/>
    <col min="519" max="519" width="14.5546875" style="8" customWidth="1"/>
    <col min="520" max="520" width="11.5546875" style="8" customWidth="1"/>
    <col min="521" max="521" width="12.6640625" style="8" customWidth="1"/>
    <col min="522" max="523" width="13.5546875" style="8" customWidth="1"/>
    <col min="524" max="524" width="13.44140625" style="8" customWidth="1"/>
    <col min="525" max="767" width="8.88671875" style="8"/>
    <col min="768" max="768" width="6.33203125" style="8" customWidth="1"/>
    <col min="769" max="769" width="28.33203125" style="8" customWidth="1"/>
    <col min="770" max="770" width="13.6640625" style="8" customWidth="1"/>
    <col min="771" max="771" width="14.5546875" style="8" customWidth="1"/>
    <col min="772" max="772" width="15.5546875" style="8" customWidth="1"/>
    <col min="773" max="773" width="14.5546875" style="8" customWidth="1"/>
    <col min="774" max="774" width="16.5546875" style="8" customWidth="1"/>
    <col min="775" max="775" width="14.5546875" style="8" customWidth="1"/>
    <col min="776" max="776" width="11.5546875" style="8" customWidth="1"/>
    <col min="777" max="777" width="12.6640625" style="8" customWidth="1"/>
    <col min="778" max="779" width="13.5546875" style="8" customWidth="1"/>
    <col min="780" max="780" width="13.44140625" style="8" customWidth="1"/>
    <col min="781" max="1023" width="8.88671875" style="8"/>
    <col min="1024" max="1024" width="6.33203125" style="8" customWidth="1"/>
    <col min="1025" max="1025" width="28.33203125" style="8" customWidth="1"/>
    <col min="1026" max="1026" width="13.6640625" style="8" customWidth="1"/>
    <col min="1027" max="1027" width="14.5546875" style="8" customWidth="1"/>
    <col min="1028" max="1028" width="15.5546875" style="8" customWidth="1"/>
    <col min="1029" max="1029" width="14.5546875" style="8" customWidth="1"/>
    <col min="1030" max="1030" width="16.5546875" style="8" customWidth="1"/>
    <col min="1031" max="1031" width="14.5546875" style="8" customWidth="1"/>
    <col min="1032" max="1032" width="11.5546875" style="8" customWidth="1"/>
    <col min="1033" max="1033" width="12.6640625" style="8" customWidth="1"/>
    <col min="1034" max="1035" width="13.5546875" style="8" customWidth="1"/>
    <col min="1036" max="1036" width="13.44140625" style="8" customWidth="1"/>
    <col min="1037" max="1279" width="8.88671875" style="8"/>
    <col min="1280" max="1280" width="6.33203125" style="8" customWidth="1"/>
    <col min="1281" max="1281" width="28.33203125" style="8" customWidth="1"/>
    <col min="1282" max="1282" width="13.6640625" style="8" customWidth="1"/>
    <col min="1283" max="1283" width="14.5546875" style="8" customWidth="1"/>
    <col min="1284" max="1284" width="15.5546875" style="8" customWidth="1"/>
    <col min="1285" max="1285" width="14.5546875" style="8" customWidth="1"/>
    <col min="1286" max="1286" width="16.5546875" style="8" customWidth="1"/>
    <col min="1287" max="1287" width="14.5546875" style="8" customWidth="1"/>
    <col min="1288" max="1288" width="11.5546875" style="8" customWidth="1"/>
    <col min="1289" max="1289" width="12.6640625" style="8" customWidth="1"/>
    <col min="1290" max="1291" width="13.5546875" style="8" customWidth="1"/>
    <col min="1292" max="1292" width="13.44140625" style="8" customWidth="1"/>
    <col min="1293" max="1535" width="8.88671875" style="8"/>
    <col min="1536" max="1536" width="6.33203125" style="8" customWidth="1"/>
    <col min="1537" max="1537" width="28.33203125" style="8" customWidth="1"/>
    <col min="1538" max="1538" width="13.6640625" style="8" customWidth="1"/>
    <col min="1539" max="1539" width="14.5546875" style="8" customWidth="1"/>
    <col min="1540" max="1540" width="15.5546875" style="8" customWidth="1"/>
    <col min="1541" max="1541" width="14.5546875" style="8" customWidth="1"/>
    <col min="1542" max="1542" width="16.5546875" style="8" customWidth="1"/>
    <col min="1543" max="1543" width="14.5546875" style="8" customWidth="1"/>
    <col min="1544" max="1544" width="11.5546875" style="8" customWidth="1"/>
    <col min="1545" max="1545" width="12.6640625" style="8" customWidth="1"/>
    <col min="1546" max="1547" width="13.5546875" style="8" customWidth="1"/>
    <col min="1548" max="1548" width="13.44140625" style="8" customWidth="1"/>
    <col min="1549" max="1791" width="8.88671875" style="8"/>
    <col min="1792" max="1792" width="6.33203125" style="8" customWidth="1"/>
    <col min="1793" max="1793" width="28.33203125" style="8" customWidth="1"/>
    <col min="1794" max="1794" width="13.6640625" style="8" customWidth="1"/>
    <col min="1795" max="1795" width="14.5546875" style="8" customWidth="1"/>
    <col min="1796" max="1796" width="15.5546875" style="8" customWidth="1"/>
    <col min="1797" max="1797" width="14.5546875" style="8" customWidth="1"/>
    <col min="1798" max="1798" width="16.5546875" style="8" customWidth="1"/>
    <col min="1799" max="1799" width="14.5546875" style="8" customWidth="1"/>
    <col min="1800" max="1800" width="11.5546875" style="8" customWidth="1"/>
    <col min="1801" max="1801" width="12.6640625" style="8" customWidth="1"/>
    <col min="1802" max="1803" width="13.5546875" style="8" customWidth="1"/>
    <col min="1804" max="1804" width="13.44140625" style="8" customWidth="1"/>
    <col min="1805" max="2047" width="8.88671875" style="8"/>
    <col min="2048" max="2048" width="6.33203125" style="8" customWidth="1"/>
    <col min="2049" max="2049" width="28.33203125" style="8" customWidth="1"/>
    <col min="2050" max="2050" width="13.6640625" style="8" customWidth="1"/>
    <col min="2051" max="2051" width="14.5546875" style="8" customWidth="1"/>
    <col min="2052" max="2052" width="15.5546875" style="8" customWidth="1"/>
    <col min="2053" max="2053" width="14.5546875" style="8" customWidth="1"/>
    <col min="2054" max="2054" width="16.5546875" style="8" customWidth="1"/>
    <col min="2055" max="2055" width="14.5546875" style="8" customWidth="1"/>
    <col min="2056" max="2056" width="11.5546875" style="8" customWidth="1"/>
    <col min="2057" max="2057" width="12.6640625" style="8" customWidth="1"/>
    <col min="2058" max="2059" width="13.5546875" style="8" customWidth="1"/>
    <col min="2060" max="2060" width="13.44140625" style="8" customWidth="1"/>
    <col min="2061" max="2303" width="8.88671875" style="8"/>
    <col min="2304" max="2304" width="6.33203125" style="8" customWidth="1"/>
    <col min="2305" max="2305" width="28.33203125" style="8" customWidth="1"/>
    <col min="2306" max="2306" width="13.6640625" style="8" customWidth="1"/>
    <col min="2307" max="2307" width="14.5546875" style="8" customWidth="1"/>
    <col min="2308" max="2308" width="15.5546875" style="8" customWidth="1"/>
    <col min="2309" max="2309" width="14.5546875" style="8" customWidth="1"/>
    <col min="2310" max="2310" width="16.5546875" style="8" customWidth="1"/>
    <col min="2311" max="2311" width="14.5546875" style="8" customWidth="1"/>
    <col min="2312" max="2312" width="11.5546875" style="8" customWidth="1"/>
    <col min="2313" max="2313" width="12.6640625" style="8" customWidth="1"/>
    <col min="2314" max="2315" width="13.5546875" style="8" customWidth="1"/>
    <col min="2316" max="2316" width="13.44140625" style="8" customWidth="1"/>
    <col min="2317" max="2559" width="8.88671875" style="8"/>
    <col min="2560" max="2560" width="6.33203125" style="8" customWidth="1"/>
    <col min="2561" max="2561" width="28.33203125" style="8" customWidth="1"/>
    <col min="2562" max="2562" width="13.6640625" style="8" customWidth="1"/>
    <col min="2563" max="2563" width="14.5546875" style="8" customWidth="1"/>
    <col min="2564" max="2564" width="15.5546875" style="8" customWidth="1"/>
    <col min="2565" max="2565" width="14.5546875" style="8" customWidth="1"/>
    <col min="2566" max="2566" width="16.5546875" style="8" customWidth="1"/>
    <col min="2567" max="2567" width="14.5546875" style="8" customWidth="1"/>
    <col min="2568" max="2568" width="11.5546875" style="8" customWidth="1"/>
    <col min="2569" max="2569" width="12.6640625" style="8" customWidth="1"/>
    <col min="2570" max="2571" width="13.5546875" style="8" customWidth="1"/>
    <col min="2572" max="2572" width="13.44140625" style="8" customWidth="1"/>
    <col min="2573" max="2815" width="8.88671875" style="8"/>
    <col min="2816" max="2816" width="6.33203125" style="8" customWidth="1"/>
    <col min="2817" max="2817" width="28.33203125" style="8" customWidth="1"/>
    <col min="2818" max="2818" width="13.6640625" style="8" customWidth="1"/>
    <col min="2819" max="2819" width="14.5546875" style="8" customWidth="1"/>
    <col min="2820" max="2820" width="15.5546875" style="8" customWidth="1"/>
    <col min="2821" max="2821" width="14.5546875" style="8" customWidth="1"/>
    <col min="2822" max="2822" width="16.5546875" style="8" customWidth="1"/>
    <col min="2823" max="2823" width="14.5546875" style="8" customWidth="1"/>
    <col min="2824" max="2824" width="11.5546875" style="8" customWidth="1"/>
    <col min="2825" max="2825" width="12.6640625" style="8" customWidth="1"/>
    <col min="2826" max="2827" width="13.5546875" style="8" customWidth="1"/>
    <col min="2828" max="2828" width="13.44140625" style="8" customWidth="1"/>
    <col min="2829" max="3071" width="8.88671875" style="8"/>
    <col min="3072" max="3072" width="6.33203125" style="8" customWidth="1"/>
    <col min="3073" max="3073" width="28.33203125" style="8" customWidth="1"/>
    <col min="3074" max="3074" width="13.6640625" style="8" customWidth="1"/>
    <col min="3075" max="3075" width="14.5546875" style="8" customWidth="1"/>
    <col min="3076" max="3076" width="15.5546875" style="8" customWidth="1"/>
    <col min="3077" max="3077" width="14.5546875" style="8" customWidth="1"/>
    <col min="3078" max="3078" width="16.5546875" style="8" customWidth="1"/>
    <col min="3079" max="3079" width="14.5546875" style="8" customWidth="1"/>
    <col min="3080" max="3080" width="11.5546875" style="8" customWidth="1"/>
    <col min="3081" max="3081" width="12.6640625" style="8" customWidth="1"/>
    <col min="3082" max="3083" width="13.5546875" style="8" customWidth="1"/>
    <col min="3084" max="3084" width="13.44140625" style="8" customWidth="1"/>
    <col min="3085" max="3327" width="8.88671875" style="8"/>
    <col min="3328" max="3328" width="6.33203125" style="8" customWidth="1"/>
    <col min="3329" max="3329" width="28.33203125" style="8" customWidth="1"/>
    <col min="3330" max="3330" width="13.6640625" style="8" customWidth="1"/>
    <col min="3331" max="3331" width="14.5546875" style="8" customWidth="1"/>
    <col min="3332" max="3332" width="15.5546875" style="8" customWidth="1"/>
    <col min="3333" max="3333" width="14.5546875" style="8" customWidth="1"/>
    <col min="3334" max="3334" width="16.5546875" style="8" customWidth="1"/>
    <col min="3335" max="3335" width="14.5546875" style="8" customWidth="1"/>
    <col min="3336" max="3336" width="11.5546875" style="8" customWidth="1"/>
    <col min="3337" max="3337" width="12.6640625" style="8" customWidth="1"/>
    <col min="3338" max="3339" width="13.5546875" style="8" customWidth="1"/>
    <col min="3340" max="3340" width="13.44140625" style="8" customWidth="1"/>
    <col min="3341" max="3583" width="8.88671875" style="8"/>
    <col min="3584" max="3584" width="6.33203125" style="8" customWidth="1"/>
    <col min="3585" max="3585" width="28.33203125" style="8" customWidth="1"/>
    <col min="3586" max="3586" width="13.6640625" style="8" customWidth="1"/>
    <col min="3587" max="3587" width="14.5546875" style="8" customWidth="1"/>
    <col min="3588" max="3588" width="15.5546875" style="8" customWidth="1"/>
    <col min="3589" max="3589" width="14.5546875" style="8" customWidth="1"/>
    <col min="3590" max="3590" width="16.5546875" style="8" customWidth="1"/>
    <col min="3591" max="3591" width="14.5546875" style="8" customWidth="1"/>
    <col min="3592" max="3592" width="11.5546875" style="8" customWidth="1"/>
    <col min="3593" max="3593" width="12.6640625" style="8" customWidth="1"/>
    <col min="3594" max="3595" width="13.5546875" style="8" customWidth="1"/>
    <col min="3596" max="3596" width="13.44140625" style="8" customWidth="1"/>
    <col min="3597" max="3839" width="8.88671875" style="8"/>
    <col min="3840" max="3840" width="6.33203125" style="8" customWidth="1"/>
    <col min="3841" max="3841" width="28.33203125" style="8" customWidth="1"/>
    <col min="3842" max="3842" width="13.6640625" style="8" customWidth="1"/>
    <col min="3843" max="3843" width="14.5546875" style="8" customWidth="1"/>
    <col min="3844" max="3844" width="15.5546875" style="8" customWidth="1"/>
    <col min="3845" max="3845" width="14.5546875" style="8" customWidth="1"/>
    <col min="3846" max="3846" width="16.5546875" style="8" customWidth="1"/>
    <col min="3847" max="3847" width="14.5546875" style="8" customWidth="1"/>
    <col min="3848" max="3848" width="11.5546875" style="8" customWidth="1"/>
    <col min="3849" max="3849" width="12.6640625" style="8" customWidth="1"/>
    <col min="3850" max="3851" width="13.5546875" style="8" customWidth="1"/>
    <col min="3852" max="3852" width="13.44140625" style="8" customWidth="1"/>
    <col min="3853" max="4095" width="8.88671875" style="8"/>
    <col min="4096" max="4096" width="6.33203125" style="8" customWidth="1"/>
    <col min="4097" max="4097" width="28.33203125" style="8" customWidth="1"/>
    <col min="4098" max="4098" width="13.6640625" style="8" customWidth="1"/>
    <col min="4099" max="4099" width="14.5546875" style="8" customWidth="1"/>
    <col min="4100" max="4100" width="15.5546875" style="8" customWidth="1"/>
    <col min="4101" max="4101" width="14.5546875" style="8" customWidth="1"/>
    <col min="4102" max="4102" width="16.5546875" style="8" customWidth="1"/>
    <col min="4103" max="4103" width="14.5546875" style="8" customWidth="1"/>
    <col min="4104" max="4104" width="11.5546875" style="8" customWidth="1"/>
    <col min="4105" max="4105" width="12.6640625" style="8" customWidth="1"/>
    <col min="4106" max="4107" width="13.5546875" style="8" customWidth="1"/>
    <col min="4108" max="4108" width="13.44140625" style="8" customWidth="1"/>
    <col min="4109" max="4351" width="8.88671875" style="8"/>
    <col min="4352" max="4352" width="6.33203125" style="8" customWidth="1"/>
    <col min="4353" max="4353" width="28.33203125" style="8" customWidth="1"/>
    <col min="4354" max="4354" width="13.6640625" style="8" customWidth="1"/>
    <col min="4355" max="4355" width="14.5546875" style="8" customWidth="1"/>
    <col min="4356" max="4356" width="15.5546875" style="8" customWidth="1"/>
    <col min="4357" max="4357" width="14.5546875" style="8" customWidth="1"/>
    <col min="4358" max="4358" width="16.5546875" style="8" customWidth="1"/>
    <col min="4359" max="4359" width="14.5546875" style="8" customWidth="1"/>
    <col min="4360" max="4360" width="11.5546875" style="8" customWidth="1"/>
    <col min="4361" max="4361" width="12.6640625" style="8" customWidth="1"/>
    <col min="4362" max="4363" width="13.5546875" style="8" customWidth="1"/>
    <col min="4364" max="4364" width="13.44140625" style="8" customWidth="1"/>
    <col min="4365" max="4607" width="8.88671875" style="8"/>
    <col min="4608" max="4608" width="6.33203125" style="8" customWidth="1"/>
    <col min="4609" max="4609" width="28.33203125" style="8" customWidth="1"/>
    <col min="4610" max="4610" width="13.6640625" style="8" customWidth="1"/>
    <col min="4611" max="4611" width="14.5546875" style="8" customWidth="1"/>
    <col min="4612" max="4612" width="15.5546875" style="8" customWidth="1"/>
    <col min="4613" max="4613" width="14.5546875" style="8" customWidth="1"/>
    <col min="4614" max="4614" width="16.5546875" style="8" customWidth="1"/>
    <col min="4615" max="4615" width="14.5546875" style="8" customWidth="1"/>
    <col min="4616" max="4616" width="11.5546875" style="8" customWidth="1"/>
    <col min="4617" max="4617" width="12.6640625" style="8" customWidth="1"/>
    <col min="4618" max="4619" width="13.5546875" style="8" customWidth="1"/>
    <col min="4620" max="4620" width="13.44140625" style="8" customWidth="1"/>
    <col min="4621" max="4863" width="8.88671875" style="8"/>
    <col min="4864" max="4864" width="6.33203125" style="8" customWidth="1"/>
    <col min="4865" max="4865" width="28.33203125" style="8" customWidth="1"/>
    <col min="4866" max="4866" width="13.6640625" style="8" customWidth="1"/>
    <col min="4867" max="4867" width="14.5546875" style="8" customWidth="1"/>
    <col min="4868" max="4868" width="15.5546875" style="8" customWidth="1"/>
    <col min="4869" max="4869" width="14.5546875" style="8" customWidth="1"/>
    <col min="4870" max="4870" width="16.5546875" style="8" customWidth="1"/>
    <col min="4871" max="4871" width="14.5546875" style="8" customWidth="1"/>
    <col min="4872" max="4872" width="11.5546875" style="8" customWidth="1"/>
    <col min="4873" max="4873" width="12.6640625" style="8" customWidth="1"/>
    <col min="4874" max="4875" width="13.5546875" style="8" customWidth="1"/>
    <col min="4876" max="4876" width="13.44140625" style="8" customWidth="1"/>
    <col min="4877" max="5119" width="8.88671875" style="8"/>
    <col min="5120" max="5120" width="6.33203125" style="8" customWidth="1"/>
    <col min="5121" max="5121" width="28.33203125" style="8" customWidth="1"/>
    <col min="5122" max="5122" width="13.6640625" style="8" customWidth="1"/>
    <col min="5123" max="5123" width="14.5546875" style="8" customWidth="1"/>
    <col min="5124" max="5124" width="15.5546875" style="8" customWidth="1"/>
    <col min="5125" max="5125" width="14.5546875" style="8" customWidth="1"/>
    <col min="5126" max="5126" width="16.5546875" style="8" customWidth="1"/>
    <col min="5127" max="5127" width="14.5546875" style="8" customWidth="1"/>
    <col min="5128" max="5128" width="11.5546875" style="8" customWidth="1"/>
    <col min="5129" max="5129" width="12.6640625" style="8" customWidth="1"/>
    <col min="5130" max="5131" width="13.5546875" style="8" customWidth="1"/>
    <col min="5132" max="5132" width="13.44140625" style="8" customWidth="1"/>
    <col min="5133" max="5375" width="8.88671875" style="8"/>
    <col min="5376" max="5376" width="6.33203125" style="8" customWidth="1"/>
    <col min="5377" max="5377" width="28.33203125" style="8" customWidth="1"/>
    <col min="5378" max="5378" width="13.6640625" style="8" customWidth="1"/>
    <col min="5379" max="5379" width="14.5546875" style="8" customWidth="1"/>
    <col min="5380" max="5380" width="15.5546875" style="8" customWidth="1"/>
    <col min="5381" max="5381" width="14.5546875" style="8" customWidth="1"/>
    <col min="5382" max="5382" width="16.5546875" style="8" customWidth="1"/>
    <col min="5383" max="5383" width="14.5546875" style="8" customWidth="1"/>
    <col min="5384" max="5384" width="11.5546875" style="8" customWidth="1"/>
    <col min="5385" max="5385" width="12.6640625" style="8" customWidth="1"/>
    <col min="5386" max="5387" width="13.5546875" style="8" customWidth="1"/>
    <col min="5388" max="5388" width="13.44140625" style="8" customWidth="1"/>
    <col min="5389" max="5631" width="8.88671875" style="8"/>
    <col min="5632" max="5632" width="6.33203125" style="8" customWidth="1"/>
    <col min="5633" max="5633" width="28.33203125" style="8" customWidth="1"/>
    <col min="5634" max="5634" width="13.6640625" style="8" customWidth="1"/>
    <col min="5635" max="5635" width="14.5546875" style="8" customWidth="1"/>
    <col min="5636" max="5636" width="15.5546875" style="8" customWidth="1"/>
    <col min="5637" max="5637" width="14.5546875" style="8" customWidth="1"/>
    <col min="5638" max="5638" width="16.5546875" style="8" customWidth="1"/>
    <col min="5639" max="5639" width="14.5546875" style="8" customWidth="1"/>
    <col min="5640" max="5640" width="11.5546875" style="8" customWidth="1"/>
    <col min="5641" max="5641" width="12.6640625" style="8" customWidth="1"/>
    <col min="5642" max="5643" width="13.5546875" style="8" customWidth="1"/>
    <col min="5644" max="5644" width="13.44140625" style="8" customWidth="1"/>
    <col min="5645" max="5887" width="8.88671875" style="8"/>
    <col min="5888" max="5888" width="6.33203125" style="8" customWidth="1"/>
    <col min="5889" max="5889" width="28.33203125" style="8" customWidth="1"/>
    <col min="5890" max="5890" width="13.6640625" style="8" customWidth="1"/>
    <col min="5891" max="5891" width="14.5546875" style="8" customWidth="1"/>
    <col min="5892" max="5892" width="15.5546875" style="8" customWidth="1"/>
    <col min="5893" max="5893" width="14.5546875" style="8" customWidth="1"/>
    <col min="5894" max="5894" width="16.5546875" style="8" customWidth="1"/>
    <col min="5895" max="5895" width="14.5546875" style="8" customWidth="1"/>
    <col min="5896" max="5896" width="11.5546875" style="8" customWidth="1"/>
    <col min="5897" max="5897" width="12.6640625" style="8" customWidth="1"/>
    <col min="5898" max="5899" width="13.5546875" style="8" customWidth="1"/>
    <col min="5900" max="5900" width="13.44140625" style="8" customWidth="1"/>
    <col min="5901" max="6143" width="8.88671875" style="8"/>
    <col min="6144" max="6144" width="6.33203125" style="8" customWidth="1"/>
    <col min="6145" max="6145" width="28.33203125" style="8" customWidth="1"/>
    <col min="6146" max="6146" width="13.6640625" style="8" customWidth="1"/>
    <col min="6147" max="6147" width="14.5546875" style="8" customWidth="1"/>
    <col min="6148" max="6148" width="15.5546875" style="8" customWidth="1"/>
    <col min="6149" max="6149" width="14.5546875" style="8" customWidth="1"/>
    <col min="6150" max="6150" width="16.5546875" style="8" customWidth="1"/>
    <col min="6151" max="6151" width="14.5546875" style="8" customWidth="1"/>
    <col min="6152" max="6152" width="11.5546875" style="8" customWidth="1"/>
    <col min="6153" max="6153" width="12.6640625" style="8" customWidth="1"/>
    <col min="6154" max="6155" width="13.5546875" style="8" customWidth="1"/>
    <col min="6156" max="6156" width="13.44140625" style="8" customWidth="1"/>
    <col min="6157" max="6399" width="8.88671875" style="8"/>
    <col min="6400" max="6400" width="6.33203125" style="8" customWidth="1"/>
    <col min="6401" max="6401" width="28.33203125" style="8" customWidth="1"/>
    <col min="6402" max="6402" width="13.6640625" style="8" customWidth="1"/>
    <col min="6403" max="6403" width="14.5546875" style="8" customWidth="1"/>
    <col min="6404" max="6404" width="15.5546875" style="8" customWidth="1"/>
    <col min="6405" max="6405" width="14.5546875" style="8" customWidth="1"/>
    <col min="6406" max="6406" width="16.5546875" style="8" customWidth="1"/>
    <col min="6407" max="6407" width="14.5546875" style="8" customWidth="1"/>
    <col min="6408" max="6408" width="11.5546875" style="8" customWidth="1"/>
    <col min="6409" max="6409" width="12.6640625" style="8" customWidth="1"/>
    <col min="6410" max="6411" width="13.5546875" style="8" customWidth="1"/>
    <col min="6412" max="6412" width="13.44140625" style="8" customWidth="1"/>
    <col min="6413" max="6655" width="8.88671875" style="8"/>
    <col min="6656" max="6656" width="6.33203125" style="8" customWidth="1"/>
    <col min="6657" max="6657" width="28.33203125" style="8" customWidth="1"/>
    <col min="6658" max="6658" width="13.6640625" style="8" customWidth="1"/>
    <col min="6659" max="6659" width="14.5546875" style="8" customWidth="1"/>
    <col min="6660" max="6660" width="15.5546875" style="8" customWidth="1"/>
    <col min="6661" max="6661" width="14.5546875" style="8" customWidth="1"/>
    <col min="6662" max="6662" width="16.5546875" style="8" customWidth="1"/>
    <col min="6663" max="6663" width="14.5546875" style="8" customWidth="1"/>
    <col min="6664" max="6664" width="11.5546875" style="8" customWidth="1"/>
    <col min="6665" max="6665" width="12.6640625" style="8" customWidth="1"/>
    <col min="6666" max="6667" width="13.5546875" style="8" customWidth="1"/>
    <col min="6668" max="6668" width="13.44140625" style="8" customWidth="1"/>
    <col min="6669" max="6911" width="8.88671875" style="8"/>
    <col min="6912" max="6912" width="6.33203125" style="8" customWidth="1"/>
    <col min="6913" max="6913" width="28.33203125" style="8" customWidth="1"/>
    <col min="6914" max="6914" width="13.6640625" style="8" customWidth="1"/>
    <col min="6915" max="6915" width="14.5546875" style="8" customWidth="1"/>
    <col min="6916" max="6916" width="15.5546875" style="8" customWidth="1"/>
    <col min="6917" max="6917" width="14.5546875" style="8" customWidth="1"/>
    <col min="6918" max="6918" width="16.5546875" style="8" customWidth="1"/>
    <col min="6919" max="6919" width="14.5546875" style="8" customWidth="1"/>
    <col min="6920" max="6920" width="11.5546875" style="8" customWidth="1"/>
    <col min="6921" max="6921" width="12.6640625" style="8" customWidth="1"/>
    <col min="6922" max="6923" width="13.5546875" style="8" customWidth="1"/>
    <col min="6924" max="6924" width="13.44140625" style="8" customWidth="1"/>
    <col min="6925" max="7167" width="8.88671875" style="8"/>
    <col min="7168" max="7168" width="6.33203125" style="8" customWidth="1"/>
    <col min="7169" max="7169" width="28.33203125" style="8" customWidth="1"/>
    <col min="7170" max="7170" width="13.6640625" style="8" customWidth="1"/>
    <col min="7171" max="7171" width="14.5546875" style="8" customWidth="1"/>
    <col min="7172" max="7172" width="15.5546875" style="8" customWidth="1"/>
    <col min="7173" max="7173" width="14.5546875" style="8" customWidth="1"/>
    <col min="7174" max="7174" width="16.5546875" style="8" customWidth="1"/>
    <col min="7175" max="7175" width="14.5546875" style="8" customWidth="1"/>
    <col min="7176" max="7176" width="11.5546875" style="8" customWidth="1"/>
    <col min="7177" max="7177" width="12.6640625" style="8" customWidth="1"/>
    <col min="7178" max="7179" width="13.5546875" style="8" customWidth="1"/>
    <col min="7180" max="7180" width="13.44140625" style="8" customWidth="1"/>
    <col min="7181" max="7423" width="8.88671875" style="8"/>
    <col min="7424" max="7424" width="6.33203125" style="8" customWidth="1"/>
    <col min="7425" max="7425" width="28.33203125" style="8" customWidth="1"/>
    <col min="7426" max="7426" width="13.6640625" style="8" customWidth="1"/>
    <col min="7427" max="7427" width="14.5546875" style="8" customWidth="1"/>
    <col min="7428" max="7428" width="15.5546875" style="8" customWidth="1"/>
    <col min="7429" max="7429" width="14.5546875" style="8" customWidth="1"/>
    <col min="7430" max="7430" width="16.5546875" style="8" customWidth="1"/>
    <col min="7431" max="7431" width="14.5546875" style="8" customWidth="1"/>
    <col min="7432" max="7432" width="11.5546875" style="8" customWidth="1"/>
    <col min="7433" max="7433" width="12.6640625" style="8" customWidth="1"/>
    <col min="7434" max="7435" width="13.5546875" style="8" customWidth="1"/>
    <col min="7436" max="7436" width="13.44140625" style="8" customWidth="1"/>
    <col min="7437" max="7679" width="8.88671875" style="8"/>
    <col min="7680" max="7680" width="6.33203125" style="8" customWidth="1"/>
    <col min="7681" max="7681" width="28.33203125" style="8" customWidth="1"/>
    <col min="7682" max="7682" width="13.6640625" style="8" customWidth="1"/>
    <col min="7683" max="7683" width="14.5546875" style="8" customWidth="1"/>
    <col min="7684" max="7684" width="15.5546875" style="8" customWidth="1"/>
    <col min="7685" max="7685" width="14.5546875" style="8" customWidth="1"/>
    <col min="7686" max="7686" width="16.5546875" style="8" customWidth="1"/>
    <col min="7687" max="7687" width="14.5546875" style="8" customWidth="1"/>
    <col min="7688" max="7688" width="11.5546875" style="8" customWidth="1"/>
    <col min="7689" max="7689" width="12.6640625" style="8" customWidth="1"/>
    <col min="7690" max="7691" width="13.5546875" style="8" customWidth="1"/>
    <col min="7692" max="7692" width="13.44140625" style="8" customWidth="1"/>
    <col min="7693" max="7935" width="8.88671875" style="8"/>
    <col min="7936" max="7936" width="6.33203125" style="8" customWidth="1"/>
    <col min="7937" max="7937" width="28.33203125" style="8" customWidth="1"/>
    <col min="7938" max="7938" width="13.6640625" style="8" customWidth="1"/>
    <col min="7939" max="7939" width="14.5546875" style="8" customWidth="1"/>
    <col min="7940" max="7940" width="15.5546875" style="8" customWidth="1"/>
    <col min="7941" max="7941" width="14.5546875" style="8" customWidth="1"/>
    <col min="7942" max="7942" width="16.5546875" style="8" customWidth="1"/>
    <col min="7943" max="7943" width="14.5546875" style="8" customWidth="1"/>
    <col min="7944" max="7944" width="11.5546875" style="8" customWidth="1"/>
    <col min="7945" max="7945" width="12.6640625" style="8" customWidth="1"/>
    <col min="7946" max="7947" width="13.5546875" style="8" customWidth="1"/>
    <col min="7948" max="7948" width="13.44140625" style="8" customWidth="1"/>
    <col min="7949" max="8191" width="8.88671875" style="8"/>
    <col min="8192" max="8192" width="6.33203125" style="8" customWidth="1"/>
    <col min="8193" max="8193" width="28.33203125" style="8" customWidth="1"/>
    <col min="8194" max="8194" width="13.6640625" style="8" customWidth="1"/>
    <col min="8195" max="8195" width="14.5546875" style="8" customWidth="1"/>
    <col min="8196" max="8196" width="15.5546875" style="8" customWidth="1"/>
    <col min="8197" max="8197" width="14.5546875" style="8" customWidth="1"/>
    <col min="8198" max="8198" width="16.5546875" style="8" customWidth="1"/>
    <col min="8199" max="8199" width="14.5546875" style="8" customWidth="1"/>
    <col min="8200" max="8200" width="11.5546875" style="8" customWidth="1"/>
    <col min="8201" max="8201" width="12.6640625" style="8" customWidth="1"/>
    <col min="8202" max="8203" width="13.5546875" style="8" customWidth="1"/>
    <col min="8204" max="8204" width="13.44140625" style="8" customWidth="1"/>
    <col min="8205" max="8447" width="8.88671875" style="8"/>
    <col min="8448" max="8448" width="6.33203125" style="8" customWidth="1"/>
    <col min="8449" max="8449" width="28.33203125" style="8" customWidth="1"/>
    <col min="8450" max="8450" width="13.6640625" style="8" customWidth="1"/>
    <col min="8451" max="8451" width="14.5546875" style="8" customWidth="1"/>
    <col min="8452" max="8452" width="15.5546875" style="8" customWidth="1"/>
    <col min="8453" max="8453" width="14.5546875" style="8" customWidth="1"/>
    <col min="8454" max="8454" width="16.5546875" style="8" customWidth="1"/>
    <col min="8455" max="8455" width="14.5546875" style="8" customWidth="1"/>
    <col min="8456" max="8456" width="11.5546875" style="8" customWidth="1"/>
    <col min="8457" max="8457" width="12.6640625" style="8" customWidth="1"/>
    <col min="8458" max="8459" width="13.5546875" style="8" customWidth="1"/>
    <col min="8460" max="8460" width="13.44140625" style="8" customWidth="1"/>
    <col min="8461" max="8703" width="8.88671875" style="8"/>
    <col min="8704" max="8704" width="6.33203125" style="8" customWidth="1"/>
    <col min="8705" max="8705" width="28.33203125" style="8" customWidth="1"/>
    <col min="8706" max="8706" width="13.6640625" style="8" customWidth="1"/>
    <col min="8707" max="8707" width="14.5546875" style="8" customWidth="1"/>
    <col min="8708" max="8708" width="15.5546875" style="8" customWidth="1"/>
    <col min="8709" max="8709" width="14.5546875" style="8" customWidth="1"/>
    <col min="8710" max="8710" width="16.5546875" style="8" customWidth="1"/>
    <col min="8711" max="8711" width="14.5546875" style="8" customWidth="1"/>
    <col min="8712" max="8712" width="11.5546875" style="8" customWidth="1"/>
    <col min="8713" max="8713" width="12.6640625" style="8" customWidth="1"/>
    <col min="8714" max="8715" width="13.5546875" style="8" customWidth="1"/>
    <col min="8716" max="8716" width="13.44140625" style="8" customWidth="1"/>
    <col min="8717" max="8959" width="8.88671875" style="8"/>
    <col min="8960" max="8960" width="6.33203125" style="8" customWidth="1"/>
    <col min="8961" max="8961" width="28.33203125" style="8" customWidth="1"/>
    <col min="8962" max="8962" width="13.6640625" style="8" customWidth="1"/>
    <col min="8963" max="8963" width="14.5546875" style="8" customWidth="1"/>
    <col min="8964" max="8964" width="15.5546875" style="8" customWidth="1"/>
    <col min="8965" max="8965" width="14.5546875" style="8" customWidth="1"/>
    <col min="8966" max="8966" width="16.5546875" style="8" customWidth="1"/>
    <col min="8967" max="8967" width="14.5546875" style="8" customWidth="1"/>
    <col min="8968" max="8968" width="11.5546875" style="8" customWidth="1"/>
    <col min="8969" max="8969" width="12.6640625" style="8" customWidth="1"/>
    <col min="8970" max="8971" width="13.5546875" style="8" customWidth="1"/>
    <col min="8972" max="8972" width="13.44140625" style="8" customWidth="1"/>
    <col min="8973" max="9215" width="8.88671875" style="8"/>
    <col min="9216" max="9216" width="6.33203125" style="8" customWidth="1"/>
    <col min="9217" max="9217" width="28.33203125" style="8" customWidth="1"/>
    <col min="9218" max="9218" width="13.6640625" style="8" customWidth="1"/>
    <col min="9219" max="9219" width="14.5546875" style="8" customWidth="1"/>
    <col min="9220" max="9220" width="15.5546875" style="8" customWidth="1"/>
    <col min="9221" max="9221" width="14.5546875" style="8" customWidth="1"/>
    <col min="9222" max="9222" width="16.5546875" style="8" customWidth="1"/>
    <col min="9223" max="9223" width="14.5546875" style="8" customWidth="1"/>
    <col min="9224" max="9224" width="11.5546875" style="8" customWidth="1"/>
    <col min="9225" max="9225" width="12.6640625" style="8" customWidth="1"/>
    <col min="9226" max="9227" width="13.5546875" style="8" customWidth="1"/>
    <col min="9228" max="9228" width="13.44140625" style="8" customWidth="1"/>
    <col min="9229" max="9471" width="8.88671875" style="8"/>
    <col min="9472" max="9472" width="6.33203125" style="8" customWidth="1"/>
    <col min="9473" max="9473" width="28.33203125" style="8" customWidth="1"/>
    <col min="9474" max="9474" width="13.6640625" style="8" customWidth="1"/>
    <col min="9475" max="9475" width="14.5546875" style="8" customWidth="1"/>
    <col min="9476" max="9476" width="15.5546875" style="8" customWidth="1"/>
    <col min="9477" max="9477" width="14.5546875" style="8" customWidth="1"/>
    <col min="9478" max="9478" width="16.5546875" style="8" customWidth="1"/>
    <col min="9479" max="9479" width="14.5546875" style="8" customWidth="1"/>
    <col min="9480" max="9480" width="11.5546875" style="8" customWidth="1"/>
    <col min="9481" max="9481" width="12.6640625" style="8" customWidth="1"/>
    <col min="9482" max="9483" width="13.5546875" style="8" customWidth="1"/>
    <col min="9484" max="9484" width="13.44140625" style="8" customWidth="1"/>
    <col min="9485" max="9727" width="8.88671875" style="8"/>
    <col min="9728" max="9728" width="6.33203125" style="8" customWidth="1"/>
    <col min="9729" max="9729" width="28.33203125" style="8" customWidth="1"/>
    <col min="9730" max="9730" width="13.6640625" style="8" customWidth="1"/>
    <col min="9731" max="9731" width="14.5546875" style="8" customWidth="1"/>
    <col min="9732" max="9732" width="15.5546875" style="8" customWidth="1"/>
    <col min="9733" max="9733" width="14.5546875" style="8" customWidth="1"/>
    <col min="9734" max="9734" width="16.5546875" style="8" customWidth="1"/>
    <col min="9735" max="9735" width="14.5546875" style="8" customWidth="1"/>
    <col min="9736" max="9736" width="11.5546875" style="8" customWidth="1"/>
    <col min="9737" max="9737" width="12.6640625" style="8" customWidth="1"/>
    <col min="9738" max="9739" width="13.5546875" style="8" customWidth="1"/>
    <col min="9740" max="9740" width="13.44140625" style="8" customWidth="1"/>
    <col min="9741" max="9983" width="8.88671875" style="8"/>
    <col min="9984" max="9984" width="6.33203125" style="8" customWidth="1"/>
    <col min="9985" max="9985" width="28.33203125" style="8" customWidth="1"/>
    <col min="9986" max="9986" width="13.6640625" style="8" customWidth="1"/>
    <col min="9987" max="9987" width="14.5546875" style="8" customWidth="1"/>
    <col min="9988" max="9988" width="15.5546875" style="8" customWidth="1"/>
    <col min="9989" max="9989" width="14.5546875" style="8" customWidth="1"/>
    <col min="9990" max="9990" width="16.5546875" style="8" customWidth="1"/>
    <col min="9991" max="9991" width="14.5546875" style="8" customWidth="1"/>
    <col min="9992" max="9992" width="11.5546875" style="8" customWidth="1"/>
    <col min="9993" max="9993" width="12.6640625" style="8" customWidth="1"/>
    <col min="9994" max="9995" width="13.5546875" style="8" customWidth="1"/>
    <col min="9996" max="9996" width="13.44140625" style="8" customWidth="1"/>
    <col min="9997" max="10239" width="8.88671875" style="8"/>
    <col min="10240" max="10240" width="6.33203125" style="8" customWidth="1"/>
    <col min="10241" max="10241" width="28.33203125" style="8" customWidth="1"/>
    <col min="10242" max="10242" width="13.6640625" style="8" customWidth="1"/>
    <col min="10243" max="10243" width="14.5546875" style="8" customWidth="1"/>
    <col min="10244" max="10244" width="15.5546875" style="8" customWidth="1"/>
    <col min="10245" max="10245" width="14.5546875" style="8" customWidth="1"/>
    <col min="10246" max="10246" width="16.5546875" style="8" customWidth="1"/>
    <col min="10247" max="10247" width="14.5546875" style="8" customWidth="1"/>
    <col min="10248" max="10248" width="11.5546875" style="8" customWidth="1"/>
    <col min="10249" max="10249" width="12.6640625" style="8" customWidth="1"/>
    <col min="10250" max="10251" width="13.5546875" style="8" customWidth="1"/>
    <col min="10252" max="10252" width="13.44140625" style="8" customWidth="1"/>
    <col min="10253" max="10495" width="8.88671875" style="8"/>
    <col min="10496" max="10496" width="6.33203125" style="8" customWidth="1"/>
    <col min="10497" max="10497" width="28.33203125" style="8" customWidth="1"/>
    <col min="10498" max="10498" width="13.6640625" style="8" customWidth="1"/>
    <col min="10499" max="10499" width="14.5546875" style="8" customWidth="1"/>
    <col min="10500" max="10500" width="15.5546875" style="8" customWidth="1"/>
    <col min="10501" max="10501" width="14.5546875" style="8" customWidth="1"/>
    <col min="10502" max="10502" width="16.5546875" style="8" customWidth="1"/>
    <col min="10503" max="10503" width="14.5546875" style="8" customWidth="1"/>
    <col min="10504" max="10504" width="11.5546875" style="8" customWidth="1"/>
    <col min="10505" max="10505" width="12.6640625" style="8" customWidth="1"/>
    <col min="10506" max="10507" width="13.5546875" style="8" customWidth="1"/>
    <col min="10508" max="10508" width="13.44140625" style="8" customWidth="1"/>
    <col min="10509" max="10751" width="8.88671875" style="8"/>
    <col min="10752" max="10752" width="6.33203125" style="8" customWidth="1"/>
    <col min="10753" max="10753" width="28.33203125" style="8" customWidth="1"/>
    <col min="10754" max="10754" width="13.6640625" style="8" customWidth="1"/>
    <col min="10755" max="10755" width="14.5546875" style="8" customWidth="1"/>
    <col min="10756" max="10756" width="15.5546875" style="8" customWidth="1"/>
    <col min="10757" max="10757" width="14.5546875" style="8" customWidth="1"/>
    <col min="10758" max="10758" width="16.5546875" style="8" customWidth="1"/>
    <col min="10759" max="10759" width="14.5546875" style="8" customWidth="1"/>
    <col min="10760" max="10760" width="11.5546875" style="8" customWidth="1"/>
    <col min="10761" max="10761" width="12.6640625" style="8" customWidth="1"/>
    <col min="10762" max="10763" width="13.5546875" style="8" customWidth="1"/>
    <col min="10764" max="10764" width="13.44140625" style="8" customWidth="1"/>
    <col min="10765" max="11007" width="8.88671875" style="8"/>
    <col min="11008" max="11008" width="6.33203125" style="8" customWidth="1"/>
    <col min="11009" max="11009" width="28.33203125" style="8" customWidth="1"/>
    <col min="11010" max="11010" width="13.6640625" style="8" customWidth="1"/>
    <col min="11011" max="11011" width="14.5546875" style="8" customWidth="1"/>
    <col min="11012" max="11012" width="15.5546875" style="8" customWidth="1"/>
    <col min="11013" max="11013" width="14.5546875" style="8" customWidth="1"/>
    <col min="11014" max="11014" width="16.5546875" style="8" customWidth="1"/>
    <col min="11015" max="11015" width="14.5546875" style="8" customWidth="1"/>
    <col min="11016" max="11016" width="11.5546875" style="8" customWidth="1"/>
    <col min="11017" max="11017" width="12.6640625" style="8" customWidth="1"/>
    <col min="11018" max="11019" width="13.5546875" style="8" customWidth="1"/>
    <col min="11020" max="11020" width="13.44140625" style="8" customWidth="1"/>
    <col min="11021" max="11263" width="8.88671875" style="8"/>
    <col min="11264" max="11264" width="6.33203125" style="8" customWidth="1"/>
    <col min="11265" max="11265" width="28.33203125" style="8" customWidth="1"/>
    <col min="11266" max="11266" width="13.6640625" style="8" customWidth="1"/>
    <col min="11267" max="11267" width="14.5546875" style="8" customWidth="1"/>
    <col min="11268" max="11268" width="15.5546875" style="8" customWidth="1"/>
    <col min="11269" max="11269" width="14.5546875" style="8" customWidth="1"/>
    <col min="11270" max="11270" width="16.5546875" style="8" customWidth="1"/>
    <col min="11271" max="11271" width="14.5546875" style="8" customWidth="1"/>
    <col min="11272" max="11272" width="11.5546875" style="8" customWidth="1"/>
    <col min="11273" max="11273" width="12.6640625" style="8" customWidth="1"/>
    <col min="11274" max="11275" width="13.5546875" style="8" customWidth="1"/>
    <col min="11276" max="11276" width="13.44140625" style="8" customWidth="1"/>
    <col min="11277" max="11519" width="8.88671875" style="8"/>
    <col min="11520" max="11520" width="6.33203125" style="8" customWidth="1"/>
    <col min="11521" max="11521" width="28.33203125" style="8" customWidth="1"/>
    <col min="11522" max="11522" width="13.6640625" style="8" customWidth="1"/>
    <col min="11523" max="11523" width="14.5546875" style="8" customWidth="1"/>
    <col min="11524" max="11524" width="15.5546875" style="8" customWidth="1"/>
    <col min="11525" max="11525" width="14.5546875" style="8" customWidth="1"/>
    <col min="11526" max="11526" width="16.5546875" style="8" customWidth="1"/>
    <col min="11527" max="11527" width="14.5546875" style="8" customWidth="1"/>
    <col min="11528" max="11528" width="11.5546875" style="8" customWidth="1"/>
    <col min="11529" max="11529" width="12.6640625" style="8" customWidth="1"/>
    <col min="11530" max="11531" width="13.5546875" style="8" customWidth="1"/>
    <col min="11532" max="11532" width="13.44140625" style="8" customWidth="1"/>
    <col min="11533" max="11775" width="8.88671875" style="8"/>
    <col min="11776" max="11776" width="6.33203125" style="8" customWidth="1"/>
    <col min="11777" max="11777" width="28.33203125" style="8" customWidth="1"/>
    <col min="11778" max="11778" width="13.6640625" style="8" customWidth="1"/>
    <col min="11779" max="11779" width="14.5546875" style="8" customWidth="1"/>
    <col min="11780" max="11780" width="15.5546875" style="8" customWidth="1"/>
    <col min="11781" max="11781" width="14.5546875" style="8" customWidth="1"/>
    <col min="11782" max="11782" width="16.5546875" style="8" customWidth="1"/>
    <col min="11783" max="11783" width="14.5546875" style="8" customWidth="1"/>
    <col min="11784" max="11784" width="11.5546875" style="8" customWidth="1"/>
    <col min="11785" max="11785" width="12.6640625" style="8" customWidth="1"/>
    <col min="11786" max="11787" width="13.5546875" style="8" customWidth="1"/>
    <col min="11788" max="11788" width="13.44140625" style="8" customWidth="1"/>
    <col min="11789" max="12031" width="8.88671875" style="8"/>
    <col min="12032" max="12032" width="6.33203125" style="8" customWidth="1"/>
    <col min="12033" max="12033" width="28.33203125" style="8" customWidth="1"/>
    <col min="12034" max="12034" width="13.6640625" style="8" customWidth="1"/>
    <col min="12035" max="12035" width="14.5546875" style="8" customWidth="1"/>
    <col min="12036" max="12036" width="15.5546875" style="8" customWidth="1"/>
    <col min="12037" max="12037" width="14.5546875" style="8" customWidth="1"/>
    <col min="12038" max="12038" width="16.5546875" style="8" customWidth="1"/>
    <col min="12039" max="12039" width="14.5546875" style="8" customWidth="1"/>
    <col min="12040" max="12040" width="11.5546875" style="8" customWidth="1"/>
    <col min="12041" max="12041" width="12.6640625" style="8" customWidth="1"/>
    <col min="12042" max="12043" width="13.5546875" style="8" customWidth="1"/>
    <col min="12044" max="12044" width="13.44140625" style="8" customWidth="1"/>
    <col min="12045" max="12287" width="8.88671875" style="8"/>
    <col min="12288" max="12288" width="6.33203125" style="8" customWidth="1"/>
    <col min="12289" max="12289" width="28.33203125" style="8" customWidth="1"/>
    <col min="12290" max="12290" width="13.6640625" style="8" customWidth="1"/>
    <col min="12291" max="12291" width="14.5546875" style="8" customWidth="1"/>
    <col min="12292" max="12292" width="15.5546875" style="8" customWidth="1"/>
    <col min="12293" max="12293" width="14.5546875" style="8" customWidth="1"/>
    <col min="12294" max="12294" width="16.5546875" style="8" customWidth="1"/>
    <col min="12295" max="12295" width="14.5546875" style="8" customWidth="1"/>
    <col min="12296" max="12296" width="11.5546875" style="8" customWidth="1"/>
    <col min="12297" max="12297" width="12.6640625" style="8" customWidth="1"/>
    <col min="12298" max="12299" width="13.5546875" style="8" customWidth="1"/>
    <col min="12300" max="12300" width="13.44140625" style="8" customWidth="1"/>
    <col min="12301" max="12543" width="8.88671875" style="8"/>
    <col min="12544" max="12544" width="6.33203125" style="8" customWidth="1"/>
    <col min="12545" max="12545" width="28.33203125" style="8" customWidth="1"/>
    <col min="12546" max="12546" width="13.6640625" style="8" customWidth="1"/>
    <col min="12547" max="12547" width="14.5546875" style="8" customWidth="1"/>
    <col min="12548" max="12548" width="15.5546875" style="8" customWidth="1"/>
    <col min="12549" max="12549" width="14.5546875" style="8" customWidth="1"/>
    <col min="12550" max="12550" width="16.5546875" style="8" customWidth="1"/>
    <col min="12551" max="12551" width="14.5546875" style="8" customWidth="1"/>
    <col min="12552" max="12552" width="11.5546875" style="8" customWidth="1"/>
    <col min="12553" max="12553" width="12.6640625" style="8" customWidth="1"/>
    <col min="12554" max="12555" width="13.5546875" style="8" customWidth="1"/>
    <col min="12556" max="12556" width="13.44140625" style="8" customWidth="1"/>
    <col min="12557" max="12799" width="8.88671875" style="8"/>
    <col min="12800" max="12800" width="6.33203125" style="8" customWidth="1"/>
    <col min="12801" max="12801" width="28.33203125" style="8" customWidth="1"/>
    <col min="12802" max="12802" width="13.6640625" style="8" customWidth="1"/>
    <col min="12803" max="12803" width="14.5546875" style="8" customWidth="1"/>
    <col min="12804" max="12804" width="15.5546875" style="8" customWidth="1"/>
    <col min="12805" max="12805" width="14.5546875" style="8" customWidth="1"/>
    <col min="12806" max="12806" width="16.5546875" style="8" customWidth="1"/>
    <col min="12807" max="12807" width="14.5546875" style="8" customWidth="1"/>
    <col min="12808" max="12808" width="11.5546875" style="8" customWidth="1"/>
    <col min="12809" max="12809" width="12.6640625" style="8" customWidth="1"/>
    <col min="12810" max="12811" width="13.5546875" style="8" customWidth="1"/>
    <col min="12812" max="12812" width="13.44140625" style="8" customWidth="1"/>
    <col min="12813" max="13055" width="8.88671875" style="8"/>
    <col min="13056" max="13056" width="6.33203125" style="8" customWidth="1"/>
    <col min="13057" max="13057" width="28.33203125" style="8" customWidth="1"/>
    <col min="13058" max="13058" width="13.6640625" style="8" customWidth="1"/>
    <col min="13059" max="13059" width="14.5546875" style="8" customWidth="1"/>
    <col min="13060" max="13060" width="15.5546875" style="8" customWidth="1"/>
    <col min="13061" max="13061" width="14.5546875" style="8" customWidth="1"/>
    <col min="13062" max="13062" width="16.5546875" style="8" customWidth="1"/>
    <col min="13063" max="13063" width="14.5546875" style="8" customWidth="1"/>
    <col min="13064" max="13064" width="11.5546875" style="8" customWidth="1"/>
    <col min="13065" max="13065" width="12.6640625" style="8" customWidth="1"/>
    <col min="13066" max="13067" width="13.5546875" style="8" customWidth="1"/>
    <col min="13068" max="13068" width="13.44140625" style="8" customWidth="1"/>
    <col min="13069" max="13311" width="8.88671875" style="8"/>
    <col min="13312" max="13312" width="6.33203125" style="8" customWidth="1"/>
    <col min="13313" max="13313" width="28.33203125" style="8" customWidth="1"/>
    <col min="13314" max="13314" width="13.6640625" style="8" customWidth="1"/>
    <col min="13315" max="13315" width="14.5546875" style="8" customWidth="1"/>
    <col min="13316" max="13316" width="15.5546875" style="8" customWidth="1"/>
    <col min="13317" max="13317" width="14.5546875" style="8" customWidth="1"/>
    <col min="13318" max="13318" width="16.5546875" style="8" customWidth="1"/>
    <col min="13319" max="13319" width="14.5546875" style="8" customWidth="1"/>
    <col min="13320" max="13320" width="11.5546875" style="8" customWidth="1"/>
    <col min="13321" max="13321" width="12.6640625" style="8" customWidth="1"/>
    <col min="13322" max="13323" width="13.5546875" style="8" customWidth="1"/>
    <col min="13324" max="13324" width="13.44140625" style="8" customWidth="1"/>
    <col min="13325" max="13567" width="8.88671875" style="8"/>
    <col min="13568" max="13568" width="6.33203125" style="8" customWidth="1"/>
    <col min="13569" max="13569" width="28.33203125" style="8" customWidth="1"/>
    <col min="13570" max="13570" width="13.6640625" style="8" customWidth="1"/>
    <col min="13571" max="13571" width="14.5546875" style="8" customWidth="1"/>
    <col min="13572" max="13572" width="15.5546875" style="8" customWidth="1"/>
    <col min="13573" max="13573" width="14.5546875" style="8" customWidth="1"/>
    <col min="13574" max="13574" width="16.5546875" style="8" customWidth="1"/>
    <col min="13575" max="13575" width="14.5546875" style="8" customWidth="1"/>
    <col min="13576" max="13576" width="11.5546875" style="8" customWidth="1"/>
    <col min="13577" max="13577" width="12.6640625" style="8" customWidth="1"/>
    <col min="13578" max="13579" width="13.5546875" style="8" customWidth="1"/>
    <col min="13580" max="13580" width="13.44140625" style="8" customWidth="1"/>
    <col min="13581" max="13823" width="8.88671875" style="8"/>
    <col min="13824" max="13824" width="6.33203125" style="8" customWidth="1"/>
    <col min="13825" max="13825" width="28.33203125" style="8" customWidth="1"/>
    <col min="13826" max="13826" width="13.6640625" style="8" customWidth="1"/>
    <col min="13827" max="13827" width="14.5546875" style="8" customWidth="1"/>
    <col min="13828" max="13828" width="15.5546875" style="8" customWidth="1"/>
    <col min="13829" max="13829" width="14.5546875" style="8" customWidth="1"/>
    <col min="13830" max="13830" width="16.5546875" style="8" customWidth="1"/>
    <col min="13831" max="13831" width="14.5546875" style="8" customWidth="1"/>
    <col min="13832" max="13832" width="11.5546875" style="8" customWidth="1"/>
    <col min="13833" max="13833" width="12.6640625" style="8" customWidth="1"/>
    <col min="13834" max="13835" width="13.5546875" style="8" customWidth="1"/>
    <col min="13836" max="13836" width="13.44140625" style="8" customWidth="1"/>
    <col min="13837" max="14079" width="8.88671875" style="8"/>
    <col min="14080" max="14080" width="6.33203125" style="8" customWidth="1"/>
    <col min="14081" max="14081" width="28.33203125" style="8" customWidth="1"/>
    <col min="14082" max="14082" width="13.6640625" style="8" customWidth="1"/>
    <col min="14083" max="14083" width="14.5546875" style="8" customWidth="1"/>
    <col min="14084" max="14084" width="15.5546875" style="8" customWidth="1"/>
    <col min="14085" max="14085" width="14.5546875" style="8" customWidth="1"/>
    <col min="14086" max="14086" width="16.5546875" style="8" customWidth="1"/>
    <col min="14087" max="14087" width="14.5546875" style="8" customWidth="1"/>
    <col min="14088" max="14088" width="11.5546875" style="8" customWidth="1"/>
    <col min="14089" max="14089" width="12.6640625" style="8" customWidth="1"/>
    <col min="14090" max="14091" width="13.5546875" style="8" customWidth="1"/>
    <col min="14092" max="14092" width="13.44140625" style="8" customWidth="1"/>
    <col min="14093" max="14335" width="8.88671875" style="8"/>
    <col min="14336" max="14336" width="6.33203125" style="8" customWidth="1"/>
    <col min="14337" max="14337" width="28.33203125" style="8" customWidth="1"/>
    <col min="14338" max="14338" width="13.6640625" style="8" customWidth="1"/>
    <col min="14339" max="14339" width="14.5546875" style="8" customWidth="1"/>
    <col min="14340" max="14340" width="15.5546875" style="8" customWidth="1"/>
    <col min="14341" max="14341" width="14.5546875" style="8" customWidth="1"/>
    <col min="14342" max="14342" width="16.5546875" style="8" customWidth="1"/>
    <col min="14343" max="14343" width="14.5546875" style="8" customWidth="1"/>
    <col min="14344" max="14344" width="11.5546875" style="8" customWidth="1"/>
    <col min="14345" max="14345" width="12.6640625" style="8" customWidth="1"/>
    <col min="14346" max="14347" width="13.5546875" style="8" customWidth="1"/>
    <col min="14348" max="14348" width="13.44140625" style="8" customWidth="1"/>
    <col min="14349" max="14591" width="8.88671875" style="8"/>
    <col min="14592" max="14592" width="6.33203125" style="8" customWidth="1"/>
    <col min="14593" max="14593" width="28.33203125" style="8" customWidth="1"/>
    <col min="14594" max="14594" width="13.6640625" style="8" customWidth="1"/>
    <col min="14595" max="14595" width="14.5546875" style="8" customWidth="1"/>
    <col min="14596" max="14596" width="15.5546875" style="8" customWidth="1"/>
    <col min="14597" max="14597" width="14.5546875" style="8" customWidth="1"/>
    <col min="14598" max="14598" width="16.5546875" style="8" customWidth="1"/>
    <col min="14599" max="14599" width="14.5546875" style="8" customWidth="1"/>
    <col min="14600" max="14600" width="11.5546875" style="8" customWidth="1"/>
    <col min="14601" max="14601" width="12.6640625" style="8" customWidth="1"/>
    <col min="14602" max="14603" width="13.5546875" style="8" customWidth="1"/>
    <col min="14604" max="14604" width="13.44140625" style="8" customWidth="1"/>
    <col min="14605" max="14847" width="8.88671875" style="8"/>
    <col min="14848" max="14848" width="6.33203125" style="8" customWidth="1"/>
    <col min="14849" max="14849" width="28.33203125" style="8" customWidth="1"/>
    <col min="14850" max="14850" width="13.6640625" style="8" customWidth="1"/>
    <col min="14851" max="14851" width="14.5546875" style="8" customWidth="1"/>
    <col min="14852" max="14852" width="15.5546875" style="8" customWidth="1"/>
    <col min="14853" max="14853" width="14.5546875" style="8" customWidth="1"/>
    <col min="14854" max="14854" width="16.5546875" style="8" customWidth="1"/>
    <col min="14855" max="14855" width="14.5546875" style="8" customWidth="1"/>
    <col min="14856" max="14856" width="11.5546875" style="8" customWidth="1"/>
    <col min="14857" max="14857" width="12.6640625" style="8" customWidth="1"/>
    <col min="14858" max="14859" width="13.5546875" style="8" customWidth="1"/>
    <col min="14860" max="14860" width="13.44140625" style="8" customWidth="1"/>
    <col min="14861" max="15103" width="8.88671875" style="8"/>
    <col min="15104" max="15104" width="6.33203125" style="8" customWidth="1"/>
    <col min="15105" max="15105" width="28.33203125" style="8" customWidth="1"/>
    <col min="15106" max="15106" width="13.6640625" style="8" customWidth="1"/>
    <col min="15107" max="15107" width="14.5546875" style="8" customWidth="1"/>
    <col min="15108" max="15108" width="15.5546875" style="8" customWidth="1"/>
    <col min="15109" max="15109" width="14.5546875" style="8" customWidth="1"/>
    <col min="15110" max="15110" width="16.5546875" style="8" customWidth="1"/>
    <col min="15111" max="15111" width="14.5546875" style="8" customWidth="1"/>
    <col min="15112" max="15112" width="11.5546875" style="8" customWidth="1"/>
    <col min="15113" max="15113" width="12.6640625" style="8" customWidth="1"/>
    <col min="15114" max="15115" width="13.5546875" style="8" customWidth="1"/>
    <col min="15116" max="15116" width="13.44140625" style="8" customWidth="1"/>
    <col min="15117" max="15359" width="8.88671875" style="8"/>
    <col min="15360" max="15360" width="6.33203125" style="8" customWidth="1"/>
    <col min="15361" max="15361" width="28.33203125" style="8" customWidth="1"/>
    <col min="15362" max="15362" width="13.6640625" style="8" customWidth="1"/>
    <col min="15363" max="15363" width="14.5546875" style="8" customWidth="1"/>
    <col min="15364" max="15364" width="15.5546875" style="8" customWidth="1"/>
    <col min="15365" max="15365" width="14.5546875" style="8" customWidth="1"/>
    <col min="15366" max="15366" width="16.5546875" style="8" customWidth="1"/>
    <col min="15367" max="15367" width="14.5546875" style="8" customWidth="1"/>
    <col min="15368" max="15368" width="11.5546875" style="8" customWidth="1"/>
    <col min="15369" max="15369" width="12.6640625" style="8" customWidth="1"/>
    <col min="15370" max="15371" width="13.5546875" style="8" customWidth="1"/>
    <col min="15372" max="15372" width="13.44140625" style="8" customWidth="1"/>
    <col min="15373" max="15615" width="8.88671875" style="8"/>
    <col min="15616" max="15616" width="6.33203125" style="8" customWidth="1"/>
    <col min="15617" max="15617" width="28.33203125" style="8" customWidth="1"/>
    <col min="15618" max="15618" width="13.6640625" style="8" customWidth="1"/>
    <col min="15619" max="15619" width="14.5546875" style="8" customWidth="1"/>
    <col min="15620" max="15620" width="15.5546875" style="8" customWidth="1"/>
    <col min="15621" max="15621" width="14.5546875" style="8" customWidth="1"/>
    <col min="15622" max="15622" width="16.5546875" style="8" customWidth="1"/>
    <col min="15623" max="15623" width="14.5546875" style="8" customWidth="1"/>
    <col min="15624" max="15624" width="11.5546875" style="8" customWidth="1"/>
    <col min="15625" max="15625" width="12.6640625" style="8" customWidth="1"/>
    <col min="15626" max="15627" width="13.5546875" style="8" customWidth="1"/>
    <col min="15628" max="15628" width="13.44140625" style="8" customWidth="1"/>
    <col min="15629" max="15871" width="8.88671875" style="8"/>
    <col min="15872" max="15872" width="6.33203125" style="8" customWidth="1"/>
    <col min="15873" max="15873" width="28.33203125" style="8" customWidth="1"/>
    <col min="15874" max="15874" width="13.6640625" style="8" customWidth="1"/>
    <col min="15875" max="15875" width="14.5546875" style="8" customWidth="1"/>
    <col min="15876" max="15876" width="15.5546875" style="8" customWidth="1"/>
    <col min="15877" max="15877" width="14.5546875" style="8" customWidth="1"/>
    <col min="15878" max="15878" width="16.5546875" style="8" customWidth="1"/>
    <col min="15879" max="15879" width="14.5546875" style="8" customWidth="1"/>
    <col min="15880" max="15880" width="11.5546875" style="8" customWidth="1"/>
    <col min="15881" max="15881" width="12.6640625" style="8" customWidth="1"/>
    <col min="15882" max="15883" width="13.5546875" style="8" customWidth="1"/>
    <col min="15884" max="15884" width="13.44140625" style="8" customWidth="1"/>
    <col min="15885" max="16127" width="8.88671875" style="8"/>
    <col min="16128" max="16128" width="6.33203125" style="8" customWidth="1"/>
    <col min="16129" max="16129" width="28.33203125" style="8" customWidth="1"/>
    <col min="16130" max="16130" width="13.6640625" style="8" customWidth="1"/>
    <col min="16131" max="16131" width="14.5546875" style="8" customWidth="1"/>
    <col min="16132" max="16132" width="15.5546875" style="8" customWidth="1"/>
    <col min="16133" max="16133" width="14.5546875" style="8" customWidth="1"/>
    <col min="16134" max="16134" width="16.5546875" style="8" customWidth="1"/>
    <col min="16135" max="16135" width="14.5546875" style="8" customWidth="1"/>
    <col min="16136" max="16136" width="11.5546875" style="8" customWidth="1"/>
    <col min="16137" max="16137" width="12.6640625" style="8" customWidth="1"/>
    <col min="16138" max="16139" width="13.5546875" style="8" customWidth="1"/>
    <col min="16140" max="16140" width="13.44140625" style="8" customWidth="1"/>
    <col min="16141" max="16384" width="8.88671875" style="8"/>
  </cols>
  <sheetData>
    <row r="1" spans="1:13" s="42" customFormat="1" ht="16.2" customHeight="1" x14ac:dyDescent="0.35"/>
    <row r="2" spans="1:13" s="42" customFormat="1" ht="16.2" customHeight="1" x14ac:dyDescent="0.35">
      <c r="B2" s="1" t="s">
        <v>940</v>
      </c>
      <c r="G2" s="1"/>
    </row>
    <row r="3" spans="1:13" s="42" customFormat="1" ht="16.2" customHeight="1" x14ac:dyDescent="0.35">
      <c r="B3" s="1" t="s">
        <v>857</v>
      </c>
    </row>
    <row r="4" spans="1:13" s="42" customFormat="1" ht="16.2" customHeight="1" thickBot="1" x14ac:dyDescent="0.4">
      <c r="A4" s="45"/>
      <c r="B4" s="315"/>
      <c r="C4" s="316"/>
      <c r="D4" s="316"/>
      <c r="E4" s="316"/>
      <c r="F4" s="316"/>
      <c r="G4" s="316"/>
      <c r="H4" s="316"/>
      <c r="I4" s="316"/>
      <c r="J4" s="316"/>
      <c r="K4" s="317"/>
      <c r="L4" s="317"/>
      <c r="M4" s="316"/>
    </row>
    <row r="5" spans="1:13" s="142" customFormat="1" x14ac:dyDescent="0.3">
      <c r="A5" s="78"/>
      <c r="B5" s="843" t="s">
        <v>927</v>
      </c>
      <c r="C5" s="383" t="s">
        <v>2</v>
      </c>
      <c r="D5" s="384" t="s">
        <v>828</v>
      </c>
      <c r="E5" s="367" t="s">
        <v>3</v>
      </c>
      <c r="F5" s="367" t="s">
        <v>4</v>
      </c>
      <c r="G5" s="367" t="s">
        <v>5</v>
      </c>
      <c r="H5" s="367" t="s">
        <v>6</v>
      </c>
      <c r="I5" s="368" t="s">
        <v>7</v>
      </c>
      <c r="J5" s="368" t="s">
        <v>8</v>
      </c>
      <c r="K5" s="368" t="s">
        <v>9</v>
      </c>
      <c r="L5" s="368" t="s">
        <v>10</v>
      </c>
      <c r="M5" s="385"/>
    </row>
    <row r="6" spans="1:13" ht="82.8" x14ac:dyDescent="0.3">
      <c r="A6" s="79"/>
      <c r="B6" s="844"/>
      <c r="C6" s="309" t="s">
        <v>12</v>
      </c>
      <c r="D6" s="156" t="s">
        <v>831</v>
      </c>
      <c r="E6" s="156" t="s">
        <v>13</v>
      </c>
      <c r="F6" s="156" t="s">
        <v>14</v>
      </c>
      <c r="G6" s="280" t="s">
        <v>850</v>
      </c>
      <c r="H6" s="156" t="s">
        <v>15</v>
      </c>
      <c r="I6" s="194" t="s">
        <v>16</v>
      </c>
      <c r="J6" s="194" t="s">
        <v>17</v>
      </c>
      <c r="K6" s="194" t="s">
        <v>18</v>
      </c>
      <c r="L6" s="194" t="s">
        <v>19</v>
      </c>
      <c r="M6" s="386" t="s">
        <v>20</v>
      </c>
    </row>
    <row r="7" spans="1:13" s="185" customFormat="1" ht="21.6" customHeight="1" thickBot="1" x14ac:dyDescent="0.35">
      <c r="A7" s="394"/>
      <c r="B7" s="395" t="s">
        <v>143</v>
      </c>
      <c r="C7" s="544">
        <v>5598192.5</v>
      </c>
      <c r="D7" s="396">
        <f>SUM(E7:L7)</f>
        <v>1352242.4</v>
      </c>
      <c r="E7" s="375">
        <v>11409.89</v>
      </c>
      <c r="F7" s="375">
        <v>290082.59999999998</v>
      </c>
      <c r="G7" s="375">
        <v>253582.54</v>
      </c>
      <c r="H7" s="375">
        <v>170572.79</v>
      </c>
      <c r="I7" s="375">
        <v>27109.87</v>
      </c>
      <c r="J7" s="375">
        <v>24395.31</v>
      </c>
      <c r="K7" s="375">
        <v>518570.23</v>
      </c>
      <c r="L7" s="375">
        <v>56519.17</v>
      </c>
      <c r="M7" s="376">
        <v>90</v>
      </c>
    </row>
    <row r="8" spans="1:13" s="5" customFormat="1" x14ac:dyDescent="0.3">
      <c r="A8" s="381"/>
      <c r="B8" s="387"/>
      <c r="C8" s="388"/>
      <c r="D8" s="389"/>
      <c r="E8" s="388"/>
      <c r="F8" s="388"/>
      <c r="G8" s="388"/>
      <c r="H8" s="388"/>
      <c r="I8" s="388"/>
      <c r="J8" s="388"/>
      <c r="K8" s="388"/>
      <c r="L8" s="388"/>
      <c r="M8" s="390"/>
    </row>
    <row r="9" spans="1:13" ht="15" thickBot="1" x14ac:dyDescent="0.35">
      <c r="A9" s="63"/>
      <c r="B9" s="308"/>
      <c r="C9" s="270"/>
      <c r="D9" s="270"/>
      <c r="E9" s="270"/>
      <c r="F9" s="163"/>
      <c r="G9" s="163"/>
      <c r="H9" s="163"/>
      <c r="I9" s="163"/>
      <c r="J9" s="169"/>
      <c r="K9" s="163"/>
      <c r="L9" s="163"/>
      <c r="M9" s="163"/>
    </row>
    <row r="10" spans="1:13" s="289" customFormat="1" ht="57.6" x14ac:dyDescent="0.3">
      <c r="A10" s="7"/>
      <c r="B10" s="405" t="s">
        <v>41</v>
      </c>
      <c r="C10" s="663" t="s">
        <v>29</v>
      </c>
      <c r="D10" s="407" t="s">
        <v>46</v>
      </c>
      <c r="E10" s="659" t="s">
        <v>47</v>
      </c>
      <c r="F10" s="406" t="s">
        <v>23</v>
      </c>
      <c r="G10" s="409" t="s">
        <v>881</v>
      </c>
      <c r="H10" s="406" t="s">
        <v>27</v>
      </c>
      <c r="I10" s="660" t="s">
        <v>28</v>
      </c>
      <c r="J10" s="408"/>
    </row>
    <row r="11" spans="1:13" s="681" customFormat="1" ht="28.8" x14ac:dyDescent="0.3">
      <c r="A11" s="73"/>
      <c r="B11" s="676" t="s">
        <v>144</v>
      </c>
      <c r="C11" s="677">
        <v>3146085.02</v>
      </c>
      <c r="D11" s="92">
        <v>245623.38</v>
      </c>
      <c r="E11" s="92">
        <v>22630.78</v>
      </c>
      <c r="F11" s="678">
        <v>1953</v>
      </c>
      <c r="G11" s="679" t="s">
        <v>145</v>
      </c>
      <c r="H11" s="680">
        <v>3492</v>
      </c>
      <c r="I11" s="670">
        <v>3</v>
      </c>
    </row>
    <row r="12" spans="1:13" s="681" customFormat="1" ht="28.8" x14ac:dyDescent="0.3">
      <c r="A12" s="73"/>
      <c r="B12" s="676" t="s">
        <v>146</v>
      </c>
      <c r="C12" s="677">
        <v>368000</v>
      </c>
      <c r="D12" s="92">
        <v>48100.29</v>
      </c>
      <c r="E12" s="92">
        <v>45262.720000000001</v>
      </c>
      <c r="F12" s="678">
        <v>1936</v>
      </c>
      <c r="G12" s="678" t="s">
        <v>145</v>
      </c>
      <c r="H12" s="680">
        <v>460</v>
      </c>
      <c r="I12" s="670">
        <v>2</v>
      </c>
    </row>
    <row r="13" spans="1:13" s="152" customFormat="1" ht="29.4" thickBot="1" x14ac:dyDescent="0.35">
      <c r="A13" s="5"/>
      <c r="B13" s="410" t="s">
        <v>755</v>
      </c>
      <c r="C13" s="682">
        <v>2084107.48</v>
      </c>
      <c r="D13" s="403">
        <v>232733.53</v>
      </c>
      <c r="E13" s="403">
        <v>102679.29</v>
      </c>
      <c r="F13" s="393">
        <v>2018</v>
      </c>
      <c r="G13" s="393" t="s">
        <v>145</v>
      </c>
      <c r="H13" s="404">
        <v>996.89</v>
      </c>
      <c r="I13" s="661">
        <v>1</v>
      </c>
      <c r="J13" s="172"/>
    </row>
    <row r="14" spans="1:13" s="154" customFormat="1" x14ac:dyDescent="0.3">
      <c r="A14" s="5"/>
      <c r="B14" s="310"/>
      <c r="C14" s="155"/>
      <c r="D14" s="310"/>
      <c r="E14" s="165"/>
      <c r="F14" s="165"/>
      <c r="G14" s="165"/>
      <c r="H14" s="165"/>
      <c r="I14" s="155"/>
      <c r="J14" s="165"/>
      <c r="K14" s="174"/>
      <c r="L14" s="174"/>
      <c r="M14" s="174"/>
    </row>
    <row r="15" spans="1:13" s="178" customFormat="1" ht="16.95" customHeight="1" thickBot="1" x14ac:dyDescent="0.35">
      <c r="A15" s="382"/>
      <c r="B15" s="313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</row>
    <row r="16" spans="1:13" s="5" customFormat="1" ht="19.95" customHeight="1" x14ac:dyDescent="0.3">
      <c r="B16" s="397"/>
      <c r="C16" s="802" t="s">
        <v>32</v>
      </c>
      <c r="D16" s="803"/>
      <c r="E16" s="803"/>
      <c r="F16" s="804"/>
      <c r="G16" s="845" t="s">
        <v>147</v>
      </c>
      <c r="H16" s="805"/>
      <c r="I16" s="809" t="s">
        <v>902</v>
      </c>
      <c r="J16" s="4"/>
      <c r="K16" s="4"/>
      <c r="L16" s="4"/>
      <c r="M16" s="4"/>
    </row>
    <row r="17" spans="1:11" s="5" customFormat="1" ht="28.8" x14ac:dyDescent="0.3">
      <c r="B17" s="255" t="s">
        <v>34</v>
      </c>
      <c r="C17" s="273" t="s">
        <v>35</v>
      </c>
      <c r="D17" s="273" t="s">
        <v>36</v>
      </c>
      <c r="E17" s="273" t="s">
        <v>37</v>
      </c>
      <c r="F17" s="273" t="s">
        <v>38</v>
      </c>
      <c r="G17" s="325" t="s">
        <v>148</v>
      </c>
      <c r="H17" s="492" t="s">
        <v>39</v>
      </c>
      <c r="I17" s="810"/>
      <c r="K17" s="658"/>
    </row>
    <row r="18" spans="1:11" s="5" customFormat="1" x14ac:dyDescent="0.3">
      <c r="A18" s="178"/>
      <c r="B18" s="398" t="s">
        <v>149</v>
      </c>
      <c r="C18" s="237">
        <v>5000</v>
      </c>
      <c r="D18" s="237">
        <v>4000</v>
      </c>
      <c r="E18" s="237">
        <v>5000</v>
      </c>
      <c r="F18" s="237">
        <v>1300</v>
      </c>
      <c r="G18" s="401">
        <v>5000</v>
      </c>
      <c r="H18" s="490">
        <v>1250</v>
      </c>
      <c r="I18" s="489">
        <v>2500</v>
      </c>
      <c r="K18" s="658"/>
    </row>
    <row r="19" spans="1:11" s="5" customFormat="1" ht="17.399999999999999" x14ac:dyDescent="0.35">
      <c r="A19" s="178"/>
      <c r="B19" s="399" t="s">
        <v>903</v>
      </c>
      <c r="C19" s="237">
        <v>5000</v>
      </c>
      <c r="D19" s="237">
        <v>4000</v>
      </c>
      <c r="E19" s="237">
        <v>5000</v>
      </c>
      <c r="F19" s="237">
        <v>1300</v>
      </c>
      <c r="G19" s="401">
        <v>2000</v>
      </c>
      <c r="H19" s="490">
        <v>1250</v>
      </c>
      <c r="I19" s="489">
        <v>1500</v>
      </c>
      <c r="K19" s="658"/>
    </row>
    <row r="20" spans="1:11" s="5" customFormat="1" ht="15" thickBot="1" x14ac:dyDescent="0.35">
      <c r="A20" s="178"/>
      <c r="B20" s="400" t="s">
        <v>150</v>
      </c>
      <c r="C20" s="241">
        <v>5000</v>
      </c>
      <c r="D20" s="241">
        <v>4000</v>
      </c>
      <c r="E20" s="241">
        <v>5000</v>
      </c>
      <c r="F20" s="241">
        <v>1300</v>
      </c>
      <c r="G20" s="402">
        <v>2000</v>
      </c>
      <c r="H20" s="493">
        <v>1250</v>
      </c>
      <c r="I20" s="491">
        <v>1500</v>
      </c>
      <c r="K20" s="658"/>
    </row>
    <row r="21" spans="1:11" s="5" customFormat="1" x14ac:dyDescent="0.3">
      <c r="K21" s="658"/>
    </row>
    <row r="22" spans="1:11" s="5" customFormat="1" x14ac:dyDescent="0.3">
      <c r="B22" s="75" t="s">
        <v>856</v>
      </c>
      <c r="K22" s="658"/>
    </row>
    <row r="23" spans="1:11" s="5" customFormat="1" x14ac:dyDescent="0.3">
      <c r="B23" s="8" t="s">
        <v>811</v>
      </c>
      <c r="K23" s="658"/>
    </row>
    <row r="24" spans="1:11" s="5" customFormat="1" x14ac:dyDescent="0.3"/>
    <row r="25" spans="1:11" s="5" customFormat="1" ht="16.8" x14ac:dyDescent="0.35">
      <c r="B25" s="73" t="s">
        <v>904</v>
      </c>
    </row>
    <row r="26" spans="1:11" s="5" customFormat="1" x14ac:dyDescent="0.3">
      <c r="I26" s="8"/>
    </row>
  </sheetData>
  <mergeCells count="4">
    <mergeCell ref="B5:B6"/>
    <mergeCell ref="C16:F16"/>
    <mergeCell ref="G16:H16"/>
    <mergeCell ref="I16:I17"/>
  </mergeCells>
  <pageMargins left="0.25" right="0.25" top="0.37" bottom="0.37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7"/>
  <sheetViews>
    <sheetView zoomScale="60" zoomScaleNormal="60" workbookViewId="0">
      <selection activeCell="C8" sqref="C8"/>
    </sheetView>
  </sheetViews>
  <sheetFormatPr defaultColWidth="8.88671875" defaultRowHeight="14.4" x14ac:dyDescent="0.3"/>
  <cols>
    <col min="1" max="1" width="1.33203125" style="8" customWidth="1"/>
    <col min="2" max="2" width="28.109375" style="8" customWidth="1"/>
    <col min="3" max="3" width="17.6640625" style="8" customWidth="1"/>
    <col min="4" max="4" width="15.5546875" style="8" customWidth="1"/>
    <col min="5" max="5" width="14.5546875" style="8" customWidth="1"/>
    <col min="6" max="6" width="16.5546875" style="8" customWidth="1"/>
    <col min="7" max="7" width="14.5546875" style="8" customWidth="1"/>
    <col min="8" max="8" width="13.44140625" style="8" customWidth="1"/>
    <col min="9" max="9" width="12.6640625" style="8" customWidth="1"/>
    <col min="10" max="10" width="12.6640625" style="8" bestFit="1" customWidth="1"/>
    <col min="11" max="11" width="12.6640625" style="8" customWidth="1"/>
    <col min="12" max="12" width="13.5546875" style="8" customWidth="1"/>
    <col min="13" max="13" width="10.33203125" style="8" bestFit="1" customWidth="1"/>
    <col min="14" max="25" width="8.88671875" style="8"/>
    <col min="26" max="26" width="9.5546875" style="8" customWidth="1"/>
    <col min="27" max="16384" width="8.88671875" style="8"/>
  </cols>
  <sheetData>
    <row r="1" spans="1:13" ht="18" x14ac:dyDescent="0.35">
      <c r="B1" s="275"/>
    </row>
    <row r="2" spans="1:13" ht="18" x14ac:dyDescent="0.35">
      <c r="B2" s="275" t="s">
        <v>136</v>
      </c>
      <c r="C2" s="1"/>
    </row>
    <row r="3" spans="1:13" ht="18" x14ac:dyDescent="0.35">
      <c r="B3" s="1" t="s">
        <v>137</v>
      </c>
    </row>
    <row r="4" spans="1:13" ht="15" thickBot="1" x14ac:dyDescent="0.35">
      <c r="A4" s="46"/>
      <c r="B4" s="46"/>
      <c r="C4" s="46"/>
      <c r="D4" s="46"/>
      <c r="E4" s="46"/>
      <c r="F4" s="46"/>
      <c r="G4" s="46"/>
      <c r="H4" s="46"/>
      <c r="I4" s="46"/>
      <c r="J4" s="46"/>
      <c r="K4" s="48"/>
      <c r="L4" s="48"/>
      <c r="M4" s="46"/>
    </row>
    <row r="5" spans="1:13" s="142" customFormat="1" x14ac:dyDescent="0.3">
      <c r="A5" s="78"/>
      <c r="B5" s="822" t="s">
        <v>927</v>
      </c>
      <c r="C5" s="365" t="s">
        <v>2</v>
      </c>
      <c r="D5" s="366" t="s">
        <v>828</v>
      </c>
      <c r="E5" s="419" t="s">
        <v>3</v>
      </c>
      <c r="F5" s="419" t="s">
        <v>4</v>
      </c>
      <c r="G5" s="419" t="s">
        <v>5</v>
      </c>
      <c r="H5" s="419" t="s">
        <v>6</v>
      </c>
      <c r="I5" s="369" t="s">
        <v>7</v>
      </c>
      <c r="J5" s="369" t="s">
        <v>8</v>
      </c>
      <c r="K5" s="369" t="s">
        <v>9</v>
      </c>
      <c r="L5" s="369" t="s">
        <v>10</v>
      </c>
      <c r="M5" s="370"/>
    </row>
    <row r="6" spans="1:13" ht="86.4" x14ac:dyDescent="0.3">
      <c r="A6" s="79"/>
      <c r="B6" s="823"/>
      <c r="C6" s="156" t="s">
        <v>12</v>
      </c>
      <c r="D6" s="156" t="s">
        <v>855</v>
      </c>
      <c r="E6" s="156" t="s">
        <v>13</v>
      </c>
      <c r="F6" s="156" t="s">
        <v>14</v>
      </c>
      <c r="G6" s="156" t="s">
        <v>830</v>
      </c>
      <c r="H6" s="156" t="s">
        <v>15</v>
      </c>
      <c r="I6" s="194" t="s">
        <v>16</v>
      </c>
      <c r="J6" s="194" t="s">
        <v>17</v>
      </c>
      <c r="K6" s="194" t="s">
        <v>18</v>
      </c>
      <c r="L6" s="194" t="s">
        <v>19</v>
      </c>
      <c r="M6" s="386" t="s">
        <v>20</v>
      </c>
    </row>
    <row r="7" spans="1:13" s="142" customFormat="1" ht="19.2" customHeight="1" thickBot="1" x14ac:dyDescent="0.35">
      <c r="A7" s="279"/>
      <c r="B7" s="428" t="s">
        <v>136</v>
      </c>
      <c r="C7" s="499">
        <v>2270488.0299999998</v>
      </c>
      <c r="D7" s="500">
        <f>SUM(E7:L7)</f>
        <v>293474.99</v>
      </c>
      <c r="E7" s="543">
        <v>21451</v>
      </c>
      <c r="F7" s="543">
        <v>56101.85</v>
      </c>
      <c r="G7" s="543">
        <v>53492.800000000003</v>
      </c>
      <c r="H7" s="543">
        <v>26706.16</v>
      </c>
      <c r="I7" s="543">
        <v>23693.09</v>
      </c>
      <c r="J7" s="543">
        <v>14141.66</v>
      </c>
      <c r="K7" s="543">
        <v>76888.429999999993</v>
      </c>
      <c r="L7" s="543">
        <v>21000</v>
      </c>
      <c r="M7" s="545">
        <v>37</v>
      </c>
    </row>
    <row r="8" spans="1:13" s="5" customFormat="1" x14ac:dyDescent="0.3">
      <c r="A8" s="186"/>
      <c r="B8" s="307"/>
      <c r="C8" s="167"/>
      <c r="D8" s="168"/>
      <c r="E8" s="167"/>
      <c r="F8" s="167"/>
      <c r="G8" s="167"/>
      <c r="H8" s="167"/>
      <c r="I8" s="167"/>
      <c r="J8" s="167"/>
      <c r="K8" s="167"/>
      <c r="L8" s="167"/>
      <c r="M8" s="163"/>
    </row>
    <row r="9" spans="1:13" ht="15" thickBot="1" x14ac:dyDescent="0.35">
      <c r="A9" s="46"/>
      <c r="B9" s="47"/>
      <c r="C9" s="270"/>
      <c r="D9" s="270"/>
      <c r="E9" s="270"/>
      <c r="F9" s="163"/>
      <c r="G9" s="163"/>
      <c r="H9" s="163"/>
      <c r="I9" s="163"/>
      <c r="J9" s="169"/>
      <c r="K9" s="163"/>
    </row>
    <row r="10" spans="1:13" s="142" customFormat="1" ht="57.6" x14ac:dyDescent="0.3">
      <c r="A10" s="5"/>
      <c r="B10" s="413" t="s">
        <v>125</v>
      </c>
      <c r="C10" s="391" t="s">
        <v>23</v>
      </c>
      <c r="D10" s="391" t="s">
        <v>24</v>
      </c>
      <c r="E10" s="391" t="s">
        <v>25</v>
      </c>
      <c r="F10" s="469" t="s">
        <v>26</v>
      </c>
      <c r="G10" s="391" t="s">
        <v>27</v>
      </c>
      <c r="H10" s="392" t="s">
        <v>28</v>
      </c>
      <c r="I10" s="170"/>
    </row>
    <row r="11" spans="1:13" s="152" customFormat="1" ht="17.399999999999999" customHeight="1" thickBot="1" x14ac:dyDescent="0.35">
      <c r="A11" s="5"/>
      <c r="B11" s="414" t="s">
        <v>139</v>
      </c>
      <c r="C11" s="415">
        <v>1955</v>
      </c>
      <c r="D11" s="415">
        <v>2003</v>
      </c>
      <c r="E11" s="445" t="s">
        <v>140</v>
      </c>
      <c r="F11" s="445" t="s">
        <v>91</v>
      </c>
      <c r="G11" s="447">
        <v>2760</v>
      </c>
      <c r="H11" s="417">
        <v>4</v>
      </c>
      <c r="I11" s="70"/>
    </row>
    <row r="13" spans="1:13" ht="15" thickBot="1" x14ac:dyDescent="0.35">
      <c r="I13" s="5"/>
    </row>
    <row r="14" spans="1:13" ht="19.2" customHeight="1" x14ac:dyDescent="0.3">
      <c r="A14" s="5"/>
      <c r="B14" s="86"/>
      <c r="C14" s="846" t="s">
        <v>32</v>
      </c>
      <c r="D14" s="847"/>
      <c r="E14" s="847"/>
      <c r="F14" s="848"/>
      <c r="G14" s="849" t="s">
        <v>33</v>
      </c>
      <c r="H14" s="850"/>
      <c r="I14" s="809" t="s">
        <v>901</v>
      </c>
    </row>
    <row r="15" spans="1:13" ht="28.8" x14ac:dyDescent="0.3">
      <c r="A15" s="5"/>
      <c r="B15" s="497" t="s">
        <v>34</v>
      </c>
      <c r="C15" s="272" t="s">
        <v>35</v>
      </c>
      <c r="D15" s="273" t="s">
        <v>36</v>
      </c>
      <c r="E15" s="273" t="s">
        <v>37</v>
      </c>
      <c r="F15" s="235" t="s">
        <v>38</v>
      </c>
      <c r="G15" s="188" t="s">
        <v>842</v>
      </c>
      <c r="H15" s="225" t="s">
        <v>39</v>
      </c>
      <c r="I15" s="810"/>
    </row>
    <row r="16" spans="1:13" ht="18.600000000000001" customHeight="1" thickBot="1" x14ac:dyDescent="0.35">
      <c r="A16" s="178"/>
      <c r="B16" s="498" t="s">
        <v>141</v>
      </c>
      <c r="C16" s="240">
        <v>5000</v>
      </c>
      <c r="D16" s="241">
        <v>4000</v>
      </c>
      <c r="E16" s="241">
        <v>5000</v>
      </c>
      <c r="F16" s="242">
        <v>1300</v>
      </c>
      <c r="G16" s="228">
        <v>5000</v>
      </c>
      <c r="H16" s="229">
        <v>1250</v>
      </c>
      <c r="I16" s="482">
        <v>2500</v>
      </c>
    </row>
    <row r="17" spans="2:2" s="5" customFormat="1" x14ac:dyDescent="0.3"/>
    <row r="18" spans="2:2" s="5" customFormat="1" x14ac:dyDescent="0.3">
      <c r="B18" s="75" t="s">
        <v>840</v>
      </c>
    </row>
    <row r="19" spans="2:2" s="5" customFormat="1" x14ac:dyDescent="0.3">
      <c r="B19" s="8" t="s">
        <v>811</v>
      </c>
    </row>
    <row r="20" spans="2:2" s="5" customFormat="1" x14ac:dyDescent="0.3"/>
    <row r="21" spans="2:2" s="5" customFormat="1" x14ac:dyDescent="0.3"/>
    <row r="22" spans="2:2" s="5" customFormat="1" x14ac:dyDescent="0.3"/>
    <row r="23" spans="2:2" s="5" customFormat="1" x14ac:dyDescent="0.3"/>
    <row r="24" spans="2:2" s="5" customFormat="1" x14ac:dyDescent="0.3"/>
    <row r="25" spans="2:2" s="5" customFormat="1" x14ac:dyDescent="0.3"/>
    <row r="26" spans="2:2" s="5" customFormat="1" x14ac:dyDescent="0.3"/>
    <row r="27" spans="2:2" s="5" customFormat="1" x14ac:dyDescent="0.3"/>
  </sheetData>
  <mergeCells count="4">
    <mergeCell ref="B5:B6"/>
    <mergeCell ref="C14:F14"/>
    <mergeCell ref="G14:H14"/>
    <mergeCell ref="I14:I15"/>
  </mergeCells>
  <pageMargins left="0.25" right="0.25" top="0.37" bottom="0.37" header="0.3" footer="0.3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9"/>
  <sheetViews>
    <sheetView zoomScale="66" zoomScaleNormal="66" workbookViewId="0">
      <selection activeCell="N16" sqref="N16"/>
    </sheetView>
  </sheetViews>
  <sheetFormatPr defaultRowHeight="14.4" x14ac:dyDescent="0.3"/>
  <cols>
    <col min="1" max="1" width="3.33203125" style="8" customWidth="1"/>
    <col min="2" max="2" width="28.33203125" style="8" customWidth="1"/>
    <col min="3" max="3" width="18.5546875" style="8" customWidth="1"/>
    <col min="4" max="4" width="19.5546875" style="8" customWidth="1"/>
    <col min="5" max="5" width="17" style="8" customWidth="1"/>
    <col min="6" max="6" width="16.5546875" style="8" customWidth="1"/>
    <col min="7" max="8" width="14.88671875" style="8" customWidth="1"/>
    <col min="9" max="9" width="13.5546875" style="8" customWidth="1"/>
    <col min="10" max="10" width="15.33203125" style="8" customWidth="1"/>
    <col min="11" max="11" width="15.88671875" style="8" customWidth="1"/>
    <col min="12" max="12" width="15.33203125" style="8" customWidth="1"/>
    <col min="13" max="13" width="11.33203125" style="8" customWidth="1"/>
    <col min="14" max="14" width="10.44140625" style="8" customWidth="1"/>
    <col min="15" max="25" width="8.88671875" style="8"/>
    <col min="26" max="26" width="9.5546875" style="8" customWidth="1"/>
    <col min="27" max="255" width="8.88671875" style="8"/>
    <col min="256" max="256" width="6.33203125" style="8" customWidth="1"/>
    <col min="257" max="257" width="28.33203125" style="8" customWidth="1"/>
    <col min="258" max="258" width="13.6640625" style="8" customWidth="1"/>
    <col min="259" max="259" width="14.5546875" style="8" customWidth="1"/>
    <col min="260" max="260" width="15.5546875" style="8" customWidth="1"/>
    <col min="261" max="261" width="14.5546875" style="8" customWidth="1"/>
    <col min="262" max="262" width="16.5546875" style="8" customWidth="1"/>
    <col min="263" max="263" width="14.5546875" style="8" customWidth="1"/>
    <col min="264" max="264" width="11.5546875" style="8" customWidth="1"/>
    <col min="265" max="265" width="12.6640625" style="8" customWidth="1"/>
    <col min="266" max="267" width="13.5546875" style="8" customWidth="1"/>
    <col min="268" max="268" width="13.44140625" style="8" customWidth="1"/>
    <col min="269" max="511" width="8.88671875" style="8"/>
    <col min="512" max="512" width="6.33203125" style="8" customWidth="1"/>
    <col min="513" max="513" width="28.33203125" style="8" customWidth="1"/>
    <col min="514" max="514" width="13.6640625" style="8" customWidth="1"/>
    <col min="515" max="515" width="14.5546875" style="8" customWidth="1"/>
    <col min="516" max="516" width="15.5546875" style="8" customWidth="1"/>
    <col min="517" max="517" width="14.5546875" style="8" customWidth="1"/>
    <col min="518" max="518" width="16.5546875" style="8" customWidth="1"/>
    <col min="519" max="519" width="14.5546875" style="8" customWidth="1"/>
    <col min="520" max="520" width="11.5546875" style="8" customWidth="1"/>
    <col min="521" max="521" width="12.6640625" style="8" customWidth="1"/>
    <col min="522" max="523" width="13.5546875" style="8" customWidth="1"/>
    <col min="524" max="524" width="13.44140625" style="8" customWidth="1"/>
    <col min="525" max="767" width="8.88671875" style="8"/>
    <col min="768" max="768" width="6.33203125" style="8" customWidth="1"/>
    <col min="769" max="769" width="28.33203125" style="8" customWidth="1"/>
    <col min="770" max="770" width="13.6640625" style="8" customWidth="1"/>
    <col min="771" max="771" width="14.5546875" style="8" customWidth="1"/>
    <col min="772" max="772" width="15.5546875" style="8" customWidth="1"/>
    <col min="773" max="773" width="14.5546875" style="8" customWidth="1"/>
    <col min="774" max="774" width="16.5546875" style="8" customWidth="1"/>
    <col min="775" max="775" width="14.5546875" style="8" customWidth="1"/>
    <col min="776" max="776" width="11.5546875" style="8" customWidth="1"/>
    <col min="777" max="777" width="12.6640625" style="8" customWidth="1"/>
    <col min="778" max="779" width="13.5546875" style="8" customWidth="1"/>
    <col min="780" max="780" width="13.44140625" style="8" customWidth="1"/>
    <col min="781" max="1023" width="8.88671875" style="8"/>
    <col min="1024" max="1024" width="6.33203125" style="8" customWidth="1"/>
    <col min="1025" max="1025" width="28.33203125" style="8" customWidth="1"/>
    <col min="1026" max="1026" width="13.6640625" style="8" customWidth="1"/>
    <col min="1027" max="1027" width="14.5546875" style="8" customWidth="1"/>
    <col min="1028" max="1028" width="15.5546875" style="8" customWidth="1"/>
    <col min="1029" max="1029" width="14.5546875" style="8" customWidth="1"/>
    <col min="1030" max="1030" width="16.5546875" style="8" customWidth="1"/>
    <col min="1031" max="1031" width="14.5546875" style="8" customWidth="1"/>
    <col min="1032" max="1032" width="11.5546875" style="8" customWidth="1"/>
    <col min="1033" max="1033" width="12.6640625" style="8" customWidth="1"/>
    <col min="1034" max="1035" width="13.5546875" style="8" customWidth="1"/>
    <col min="1036" max="1036" width="13.44140625" style="8" customWidth="1"/>
    <col min="1037" max="1279" width="8.88671875" style="8"/>
    <col min="1280" max="1280" width="6.33203125" style="8" customWidth="1"/>
    <col min="1281" max="1281" width="28.33203125" style="8" customWidth="1"/>
    <col min="1282" max="1282" width="13.6640625" style="8" customWidth="1"/>
    <col min="1283" max="1283" width="14.5546875" style="8" customWidth="1"/>
    <col min="1284" max="1284" width="15.5546875" style="8" customWidth="1"/>
    <col min="1285" max="1285" width="14.5546875" style="8" customWidth="1"/>
    <col min="1286" max="1286" width="16.5546875" style="8" customWidth="1"/>
    <col min="1287" max="1287" width="14.5546875" style="8" customWidth="1"/>
    <col min="1288" max="1288" width="11.5546875" style="8" customWidth="1"/>
    <col min="1289" max="1289" width="12.6640625" style="8" customWidth="1"/>
    <col min="1290" max="1291" width="13.5546875" style="8" customWidth="1"/>
    <col min="1292" max="1292" width="13.44140625" style="8" customWidth="1"/>
    <col min="1293" max="1535" width="8.88671875" style="8"/>
    <col min="1536" max="1536" width="6.33203125" style="8" customWidth="1"/>
    <col min="1537" max="1537" width="28.33203125" style="8" customWidth="1"/>
    <col min="1538" max="1538" width="13.6640625" style="8" customWidth="1"/>
    <col min="1539" max="1539" width="14.5546875" style="8" customWidth="1"/>
    <col min="1540" max="1540" width="15.5546875" style="8" customWidth="1"/>
    <col min="1541" max="1541" width="14.5546875" style="8" customWidth="1"/>
    <col min="1542" max="1542" width="16.5546875" style="8" customWidth="1"/>
    <col min="1543" max="1543" width="14.5546875" style="8" customWidth="1"/>
    <col min="1544" max="1544" width="11.5546875" style="8" customWidth="1"/>
    <col min="1545" max="1545" width="12.6640625" style="8" customWidth="1"/>
    <col min="1546" max="1547" width="13.5546875" style="8" customWidth="1"/>
    <col min="1548" max="1548" width="13.44140625" style="8" customWidth="1"/>
    <col min="1549" max="1791" width="8.88671875" style="8"/>
    <col min="1792" max="1792" width="6.33203125" style="8" customWidth="1"/>
    <col min="1793" max="1793" width="28.33203125" style="8" customWidth="1"/>
    <col min="1794" max="1794" width="13.6640625" style="8" customWidth="1"/>
    <col min="1795" max="1795" width="14.5546875" style="8" customWidth="1"/>
    <col min="1796" max="1796" width="15.5546875" style="8" customWidth="1"/>
    <col min="1797" max="1797" width="14.5546875" style="8" customWidth="1"/>
    <col min="1798" max="1798" width="16.5546875" style="8" customWidth="1"/>
    <col min="1799" max="1799" width="14.5546875" style="8" customWidth="1"/>
    <col min="1800" max="1800" width="11.5546875" style="8" customWidth="1"/>
    <col min="1801" max="1801" width="12.6640625" style="8" customWidth="1"/>
    <col min="1802" max="1803" width="13.5546875" style="8" customWidth="1"/>
    <col min="1804" max="1804" width="13.44140625" style="8" customWidth="1"/>
    <col min="1805" max="2047" width="8.88671875" style="8"/>
    <col min="2048" max="2048" width="6.33203125" style="8" customWidth="1"/>
    <col min="2049" max="2049" width="28.33203125" style="8" customWidth="1"/>
    <col min="2050" max="2050" width="13.6640625" style="8" customWidth="1"/>
    <col min="2051" max="2051" width="14.5546875" style="8" customWidth="1"/>
    <col min="2052" max="2052" width="15.5546875" style="8" customWidth="1"/>
    <col min="2053" max="2053" width="14.5546875" style="8" customWidth="1"/>
    <col min="2054" max="2054" width="16.5546875" style="8" customWidth="1"/>
    <col min="2055" max="2055" width="14.5546875" style="8" customWidth="1"/>
    <col min="2056" max="2056" width="11.5546875" style="8" customWidth="1"/>
    <col min="2057" max="2057" width="12.6640625" style="8" customWidth="1"/>
    <col min="2058" max="2059" width="13.5546875" style="8" customWidth="1"/>
    <col min="2060" max="2060" width="13.44140625" style="8" customWidth="1"/>
    <col min="2061" max="2303" width="8.88671875" style="8"/>
    <col min="2304" max="2304" width="6.33203125" style="8" customWidth="1"/>
    <col min="2305" max="2305" width="28.33203125" style="8" customWidth="1"/>
    <col min="2306" max="2306" width="13.6640625" style="8" customWidth="1"/>
    <col min="2307" max="2307" width="14.5546875" style="8" customWidth="1"/>
    <col min="2308" max="2308" width="15.5546875" style="8" customWidth="1"/>
    <col min="2309" max="2309" width="14.5546875" style="8" customWidth="1"/>
    <col min="2310" max="2310" width="16.5546875" style="8" customWidth="1"/>
    <col min="2311" max="2311" width="14.5546875" style="8" customWidth="1"/>
    <col min="2312" max="2312" width="11.5546875" style="8" customWidth="1"/>
    <col min="2313" max="2313" width="12.6640625" style="8" customWidth="1"/>
    <col min="2314" max="2315" width="13.5546875" style="8" customWidth="1"/>
    <col min="2316" max="2316" width="13.44140625" style="8" customWidth="1"/>
    <col min="2317" max="2559" width="8.88671875" style="8"/>
    <col min="2560" max="2560" width="6.33203125" style="8" customWidth="1"/>
    <col min="2561" max="2561" width="28.33203125" style="8" customWidth="1"/>
    <col min="2562" max="2562" width="13.6640625" style="8" customWidth="1"/>
    <col min="2563" max="2563" width="14.5546875" style="8" customWidth="1"/>
    <col min="2564" max="2564" width="15.5546875" style="8" customWidth="1"/>
    <col min="2565" max="2565" width="14.5546875" style="8" customWidth="1"/>
    <col min="2566" max="2566" width="16.5546875" style="8" customWidth="1"/>
    <col min="2567" max="2567" width="14.5546875" style="8" customWidth="1"/>
    <col min="2568" max="2568" width="11.5546875" style="8" customWidth="1"/>
    <col min="2569" max="2569" width="12.6640625" style="8" customWidth="1"/>
    <col min="2570" max="2571" width="13.5546875" style="8" customWidth="1"/>
    <col min="2572" max="2572" width="13.44140625" style="8" customWidth="1"/>
    <col min="2573" max="2815" width="8.88671875" style="8"/>
    <col min="2816" max="2816" width="6.33203125" style="8" customWidth="1"/>
    <col min="2817" max="2817" width="28.33203125" style="8" customWidth="1"/>
    <col min="2818" max="2818" width="13.6640625" style="8" customWidth="1"/>
    <col min="2819" max="2819" width="14.5546875" style="8" customWidth="1"/>
    <col min="2820" max="2820" width="15.5546875" style="8" customWidth="1"/>
    <col min="2821" max="2821" width="14.5546875" style="8" customWidth="1"/>
    <col min="2822" max="2822" width="16.5546875" style="8" customWidth="1"/>
    <col min="2823" max="2823" width="14.5546875" style="8" customWidth="1"/>
    <col min="2824" max="2824" width="11.5546875" style="8" customWidth="1"/>
    <col min="2825" max="2825" width="12.6640625" style="8" customWidth="1"/>
    <col min="2826" max="2827" width="13.5546875" style="8" customWidth="1"/>
    <col min="2828" max="2828" width="13.44140625" style="8" customWidth="1"/>
    <col min="2829" max="3071" width="8.88671875" style="8"/>
    <col min="3072" max="3072" width="6.33203125" style="8" customWidth="1"/>
    <col min="3073" max="3073" width="28.33203125" style="8" customWidth="1"/>
    <col min="3074" max="3074" width="13.6640625" style="8" customWidth="1"/>
    <col min="3075" max="3075" width="14.5546875" style="8" customWidth="1"/>
    <col min="3076" max="3076" width="15.5546875" style="8" customWidth="1"/>
    <col min="3077" max="3077" width="14.5546875" style="8" customWidth="1"/>
    <col min="3078" max="3078" width="16.5546875" style="8" customWidth="1"/>
    <col min="3079" max="3079" width="14.5546875" style="8" customWidth="1"/>
    <col min="3080" max="3080" width="11.5546875" style="8" customWidth="1"/>
    <col min="3081" max="3081" width="12.6640625" style="8" customWidth="1"/>
    <col min="3082" max="3083" width="13.5546875" style="8" customWidth="1"/>
    <col min="3084" max="3084" width="13.44140625" style="8" customWidth="1"/>
    <col min="3085" max="3327" width="8.88671875" style="8"/>
    <col min="3328" max="3328" width="6.33203125" style="8" customWidth="1"/>
    <col min="3329" max="3329" width="28.33203125" style="8" customWidth="1"/>
    <col min="3330" max="3330" width="13.6640625" style="8" customWidth="1"/>
    <col min="3331" max="3331" width="14.5546875" style="8" customWidth="1"/>
    <col min="3332" max="3332" width="15.5546875" style="8" customWidth="1"/>
    <col min="3333" max="3333" width="14.5546875" style="8" customWidth="1"/>
    <col min="3334" max="3334" width="16.5546875" style="8" customWidth="1"/>
    <col min="3335" max="3335" width="14.5546875" style="8" customWidth="1"/>
    <col min="3336" max="3336" width="11.5546875" style="8" customWidth="1"/>
    <col min="3337" max="3337" width="12.6640625" style="8" customWidth="1"/>
    <col min="3338" max="3339" width="13.5546875" style="8" customWidth="1"/>
    <col min="3340" max="3340" width="13.44140625" style="8" customWidth="1"/>
    <col min="3341" max="3583" width="8.88671875" style="8"/>
    <col min="3584" max="3584" width="6.33203125" style="8" customWidth="1"/>
    <col min="3585" max="3585" width="28.33203125" style="8" customWidth="1"/>
    <col min="3586" max="3586" width="13.6640625" style="8" customWidth="1"/>
    <col min="3587" max="3587" width="14.5546875" style="8" customWidth="1"/>
    <col min="3588" max="3588" width="15.5546875" style="8" customWidth="1"/>
    <col min="3589" max="3589" width="14.5546875" style="8" customWidth="1"/>
    <col min="3590" max="3590" width="16.5546875" style="8" customWidth="1"/>
    <col min="3591" max="3591" width="14.5546875" style="8" customWidth="1"/>
    <col min="3592" max="3592" width="11.5546875" style="8" customWidth="1"/>
    <col min="3593" max="3593" width="12.6640625" style="8" customWidth="1"/>
    <col min="3594" max="3595" width="13.5546875" style="8" customWidth="1"/>
    <col min="3596" max="3596" width="13.44140625" style="8" customWidth="1"/>
    <col min="3597" max="3839" width="8.88671875" style="8"/>
    <col min="3840" max="3840" width="6.33203125" style="8" customWidth="1"/>
    <col min="3841" max="3841" width="28.33203125" style="8" customWidth="1"/>
    <col min="3842" max="3842" width="13.6640625" style="8" customWidth="1"/>
    <col min="3843" max="3843" width="14.5546875" style="8" customWidth="1"/>
    <col min="3844" max="3844" width="15.5546875" style="8" customWidth="1"/>
    <col min="3845" max="3845" width="14.5546875" style="8" customWidth="1"/>
    <col min="3846" max="3846" width="16.5546875" style="8" customWidth="1"/>
    <col min="3847" max="3847" width="14.5546875" style="8" customWidth="1"/>
    <col min="3848" max="3848" width="11.5546875" style="8" customWidth="1"/>
    <col min="3849" max="3849" width="12.6640625" style="8" customWidth="1"/>
    <col min="3850" max="3851" width="13.5546875" style="8" customWidth="1"/>
    <col min="3852" max="3852" width="13.44140625" style="8" customWidth="1"/>
    <col min="3853" max="4095" width="8.88671875" style="8"/>
    <col min="4096" max="4096" width="6.33203125" style="8" customWidth="1"/>
    <col min="4097" max="4097" width="28.33203125" style="8" customWidth="1"/>
    <col min="4098" max="4098" width="13.6640625" style="8" customWidth="1"/>
    <col min="4099" max="4099" width="14.5546875" style="8" customWidth="1"/>
    <col min="4100" max="4100" width="15.5546875" style="8" customWidth="1"/>
    <col min="4101" max="4101" width="14.5546875" style="8" customWidth="1"/>
    <col min="4102" max="4102" width="16.5546875" style="8" customWidth="1"/>
    <col min="4103" max="4103" width="14.5546875" style="8" customWidth="1"/>
    <col min="4104" max="4104" width="11.5546875" style="8" customWidth="1"/>
    <col min="4105" max="4105" width="12.6640625" style="8" customWidth="1"/>
    <col min="4106" max="4107" width="13.5546875" style="8" customWidth="1"/>
    <col min="4108" max="4108" width="13.44140625" style="8" customWidth="1"/>
    <col min="4109" max="4351" width="8.88671875" style="8"/>
    <col min="4352" max="4352" width="6.33203125" style="8" customWidth="1"/>
    <col min="4353" max="4353" width="28.33203125" style="8" customWidth="1"/>
    <col min="4354" max="4354" width="13.6640625" style="8" customWidth="1"/>
    <col min="4355" max="4355" width="14.5546875" style="8" customWidth="1"/>
    <col min="4356" max="4356" width="15.5546875" style="8" customWidth="1"/>
    <col min="4357" max="4357" width="14.5546875" style="8" customWidth="1"/>
    <col min="4358" max="4358" width="16.5546875" style="8" customWidth="1"/>
    <col min="4359" max="4359" width="14.5546875" style="8" customWidth="1"/>
    <col min="4360" max="4360" width="11.5546875" style="8" customWidth="1"/>
    <col min="4361" max="4361" width="12.6640625" style="8" customWidth="1"/>
    <col min="4362" max="4363" width="13.5546875" style="8" customWidth="1"/>
    <col min="4364" max="4364" width="13.44140625" style="8" customWidth="1"/>
    <col min="4365" max="4607" width="8.88671875" style="8"/>
    <col min="4608" max="4608" width="6.33203125" style="8" customWidth="1"/>
    <col min="4609" max="4609" width="28.33203125" style="8" customWidth="1"/>
    <col min="4610" max="4610" width="13.6640625" style="8" customWidth="1"/>
    <col min="4611" max="4611" width="14.5546875" style="8" customWidth="1"/>
    <col min="4612" max="4612" width="15.5546875" style="8" customWidth="1"/>
    <col min="4613" max="4613" width="14.5546875" style="8" customWidth="1"/>
    <col min="4614" max="4614" width="16.5546875" style="8" customWidth="1"/>
    <col min="4615" max="4615" width="14.5546875" style="8" customWidth="1"/>
    <col min="4616" max="4616" width="11.5546875" style="8" customWidth="1"/>
    <col min="4617" max="4617" width="12.6640625" style="8" customWidth="1"/>
    <col min="4618" max="4619" width="13.5546875" style="8" customWidth="1"/>
    <col min="4620" max="4620" width="13.44140625" style="8" customWidth="1"/>
    <col min="4621" max="4863" width="8.88671875" style="8"/>
    <col min="4864" max="4864" width="6.33203125" style="8" customWidth="1"/>
    <col min="4865" max="4865" width="28.33203125" style="8" customWidth="1"/>
    <col min="4866" max="4866" width="13.6640625" style="8" customWidth="1"/>
    <col min="4867" max="4867" width="14.5546875" style="8" customWidth="1"/>
    <col min="4868" max="4868" width="15.5546875" style="8" customWidth="1"/>
    <col min="4869" max="4869" width="14.5546875" style="8" customWidth="1"/>
    <col min="4870" max="4870" width="16.5546875" style="8" customWidth="1"/>
    <col min="4871" max="4871" width="14.5546875" style="8" customWidth="1"/>
    <col min="4872" max="4872" width="11.5546875" style="8" customWidth="1"/>
    <col min="4873" max="4873" width="12.6640625" style="8" customWidth="1"/>
    <col min="4874" max="4875" width="13.5546875" style="8" customWidth="1"/>
    <col min="4876" max="4876" width="13.44140625" style="8" customWidth="1"/>
    <col min="4877" max="5119" width="8.88671875" style="8"/>
    <col min="5120" max="5120" width="6.33203125" style="8" customWidth="1"/>
    <col min="5121" max="5121" width="28.33203125" style="8" customWidth="1"/>
    <col min="5122" max="5122" width="13.6640625" style="8" customWidth="1"/>
    <col min="5123" max="5123" width="14.5546875" style="8" customWidth="1"/>
    <col min="5124" max="5124" width="15.5546875" style="8" customWidth="1"/>
    <col min="5125" max="5125" width="14.5546875" style="8" customWidth="1"/>
    <col min="5126" max="5126" width="16.5546875" style="8" customWidth="1"/>
    <col min="5127" max="5127" width="14.5546875" style="8" customWidth="1"/>
    <col min="5128" max="5128" width="11.5546875" style="8" customWidth="1"/>
    <col min="5129" max="5129" width="12.6640625" style="8" customWidth="1"/>
    <col min="5130" max="5131" width="13.5546875" style="8" customWidth="1"/>
    <col min="5132" max="5132" width="13.44140625" style="8" customWidth="1"/>
    <col min="5133" max="5375" width="8.88671875" style="8"/>
    <col min="5376" max="5376" width="6.33203125" style="8" customWidth="1"/>
    <col min="5377" max="5377" width="28.33203125" style="8" customWidth="1"/>
    <col min="5378" max="5378" width="13.6640625" style="8" customWidth="1"/>
    <col min="5379" max="5379" width="14.5546875" style="8" customWidth="1"/>
    <col min="5380" max="5380" width="15.5546875" style="8" customWidth="1"/>
    <col min="5381" max="5381" width="14.5546875" style="8" customWidth="1"/>
    <col min="5382" max="5382" width="16.5546875" style="8" customWidth="1"/>
    <col min="5383" max="5383" width="14.5546875" style="8" customWidth="1"/>
    <col min="5384" max="5384" width="11.5546875" style="8" customWidth="1"/>
    <col min="5385" max="5385" width="12.6640625" style="8" customWidth="1"/>
    <col min="5386" max="5387" width="13.5546875" style="8" customWidth="1"/>
    <col min="5388" max="5388" width="13.44140625" style="8" customWidth="1"/>
    <col min="5389" max="5631" width="8.88671875" style="8"/>
    <col min="5632" max="5632" width="6.33203125" style="8" customWidth="1"/>
    <col min="5633" max="5633" width="28.33203125" style="8" customWidth="1"/>
    <col min="5634" max="5634" width="13.6640625" style="8" customWidth="1"/>
    <col min="5635" max="5635" width="14.5546875" style="8" customWidth="1"/>
    <col min="5636" max="5636" width="15.5546875" style="8" customWidth="1"/>
    <col min="5637" max="5637" width="14.5546875" style="8" customWidth="1"/>
    <col min="5638" max="5638" width="16.5546875" style="8" customWidth="1"/>
    <col min="5639" max="5639" width="14.5546875" style="8" customWidth="1"/>
    <col min="5640" max="5640" width="11.5546875" style="8" customWidth="1"/>
    <col min="5641" max="5641" width="12.6640625" style="8" customWidth="1"/>
    <col min="5642" max="5643" width="13.5546875" style="8" customWidth="1"/>
    <col min="5644" max="5644" width="13.44140625" style="8" customWidth="1"/>
    <col min="5645" max="5887" width="8.88671875" style="8"/>
    <col min="5888" max="5888" width="6.33203125" style="8" customWidth="1"/>
    <col min="5889" max="5889" width="28.33203125" style="8" customWidth="1"/>
    <col min="5890" max="5890" width="13.6640625" style="8" customWidth="1"/>
    <col min="5891" max="5891" width="14.5546875" style="8" customWidth="1"/>
    <col min="5892" max="5892" width="15.5546875" style="8" customWidth="1"/>
    <col min="5893" max="5893" width="14.5546875" style="8" customWidth="1"/>
    <col min="5894" max="5894" width="16.5546875" style="8" customWidth="1"/>
    <col min="5895" max="5895" width="14.5546875" style="8" customWidth="1"/>
    <col min="5896" max="5896" width="11.5546875" style="8" customWidth="1"/>
    <col min="5897" max="5897" width="12.6640625" style="8" customWidth="1"/>
    <col min="5898" max="5899" width="13.5546875" style="8" customWidth="1"/>
    <col min="5900" max="5900" width="13.44140625" style="8" customWidth="1"/>
    <col min="5901" max="6143" width="8.88671875" style="8"/>
    <col min="6144" max="6144" width="6.33203125" style="8" customWidth="1"/>
    <col min="6145" max="6145" width="28.33203125" style="8" customWidth="1"/>
    <col min="6146" max="6146" width="13.6640625" style="8" customWidth="1"/>
    <col min="6147" max="6147" width="14.5546875" style="8" customWidth="1"/>
    <col min="6148" max="6148" width="15.5546875" style="8" customWidth="1"/>
    <col min="6149" max="6149" width="14.5546875" style="8" customWidth="1"/>
    <col min="6150" max="6150" width="16.5546875" style="8" customWidth="1"/>
    <col min="6151" max="6151" width="14.5546875" style="8" customWidth="1"/>
    <col min="6152" max="6152" width="11.5546875" style="8" customWidth="1"/>
    <col min="6153" max="6153" width="12.6640625" style="8" customWidth="1"/>
    <col min="6154" max="6155" width="13.5546875" style="8" customWidth="1"/>
    <col min="6156" max="6156" width="13.44140625" style="8" customWidth="1"/>
    <col min="6157" max="6399" width="8.88671875" style="8"/>
    <col min="6400" max="6400" width="6.33203125" style="8" customWidth="1"/>
    <col min="6401" max="6401" width="28.33203125" style="8" customWidth="1"/>
    <col min="6402" max="6402" width="13.6640625" style="8" customWidth="1"/>
    <col min="6403" max="6403" width="14.5546875" style="8" customWidth="1"/>
    <col min="6404" max="6404" width="15.5546875" style="8" customWidth="1"/>
    <col min="6405" max="6405" width="14.5546875" style="8" customWidth="1"/>
    <col min="6406" max="6406" width="16.5546875" style="8" customWidth="1"/>
    <col min="6407" max="6407" width="14.5546875" style="8" customWidth="1"/>
    <col min="6408" max="6408" width="11.5546875" style="8" customWidth="1"/>
    <col min="6409" max="6409" width="12.6640625" style="8" customWidth="1"/>
    <col min="6410" max="6411" width="13.5546875" style="8" customWidth="1"/>
    <col min="6412" max="6412" width="13.44140625" style="8" customWidth="1"/>
    <col min="6413" max="6655" width="8.88671875" style="8"/>
    <col min="6656" max="6656" width="6.33203125" style="8" customWidth="1"/>
    <col min="6657" max="6657" width="28.33203125" style="8" customWidth="1"/>
    <col min="6658" max="6658" width="13.6640625" style="8" customWidth="1"/>
    <col min="6659" max="6659" width="14.5546875" style="8" customWidth="1"/>
    <col min="6660" max="6660" width="15.5546875" style="8" customWidth="1"/>
    <col min="6661" max="6661" width="14.5546875" style="8" customWidth="1"/>
    <col min="6662" max="6662" width="16.5546875" style="8" customWidth="1"/>
    <col min="6663" max="6663" width="14.5546875" style="8" customWidth="1"/>
    <col min="6664" max="6664" width="11.5546875" style="8" customWidth="1"/>
    <col min="6665" max="6665" width="12.6640625" style="8" customWidth="1"/>
    <col min="6666" max="6667" width="13.5546875" style="8" customWidth="1"/>
    <col min="6668" max="6668" width="13.44140625" style="8" customWidth="1"/>
    <col min="6669" max="6911" width="8.88671875" style="8"/>
    <col min="6912" max="6912" width="6.33203125" style="8" customWidth="1"/>
    <col min="6913" max="6913" width="28.33203125" style="8" customWidth="1"/>
    <col min="6914" max="6914" width="13.6640625" style="8" customWidth="1"/>
    <col min="6915" max="6915" width="14.5546875" style="8" customWidth="1"/>
    <col min="6916" max="6916" width="15.5546875" style="8" customWidth="1"/>
    <col min="6917" max="6917" width="14.5546875" style="8" customWidth="1"/>
    <col min="6918" max="6918" width="16.5546875" style="8" customWidth="1"/>
    <col min="6919" max="6919" width="14.5546875" style="8" customWidth="1"/>
    <col min="6920" max="6920" width="11.5546875" style="8" customWidth="1"/>
    <col min="6921" max="6921" width="12.6640625" style="8" customWidth="1"/>
    <col min="6922" max="6923" width="13.5546875" style="8" customWidth="1"/>
    <col min="6924" max="6924" width="13.44140625" style="8" customWidth="1"/>
    <col min="6925" max="7167" width="8.88671875" style="8"/>
    <col min="7168" max="7168" width="6.33203125" style="8" customWidth="1"/>
    <col min="7169" max="7169" width="28.33203125" style="8" customWidth="1"/>
    <col min="7170" max="7170" width="13.6640625" style="8" customWidth="1"/>
    <col min="7171" max="7171" width="14.5546875" style="8" customWidth="1"/>
    <col min="7172" max="7172" width="15.5546875" style="8" customWidth="1"/>
    <col min="7173" max="7173" width="14.5546875" style="8" customWidth="1"/>
    <col min="7174" max="7174" width="16.5546875" style="8" customWidth="1"/>
    <col min="7175" max="7175" width="14.5546875" style="8" customWidth="1"/>
    <col min="7176" max="7176" width="11.5546875" style="8" customWidth="1"/>
    <col min="7177" max="7177" width="12.6640625" style="8" customWidth="1"/>
    <col min="7178" max="7179" width="13.5546875" style="8" customWidth="1"/>
    <col min="7180" max="7180" width="13.44140625" style="8" customWidth="1"/>
    <col min="7181" max="7423" width="8.88671875" style="8"/>
    <col min="7424" max="7424" width="6.33203125" style="8" customWidth="1"/>
    <col min="7425" max="7425" width="28.33203125" style="8" customWidth="1"/>
    <col min="7426" max="7426" width="13.6640625" style="8" customWidth="1"/>
    <col min="7427" max="7427" width="14.5546875" style="8" customWidth="1"/>
    <col min="7428" max="7428" width="15.5546875" style="8" customWidth="1"/>
    <col min="7429" max="7429" width="14.5546875" style="8" customWidth="1"/>
    <col min="7430" max="7430" width="16.5546875" style="8" customWidth="1"/>
    <col min="7431" max="7431" width="14.5546875" style="8" customWidth="1"/>
    <col min="7432" max="7432" width="11.5546875" style="8" customWidth="1"/>
    <col min="7433" max="7433" width="12.6640625" style="8" customWidth="1"/>
    <col min="7434" max="7435" width="13.5546875" style="8" customWidth="1"/>
    <col min="7436" max="7436" width="13.44140625" style="8" customWidth="1"/>
    <col min="7437" max="7679" width="8.88671875" style="8"/>
    <col min="7680" max="7680" width="6.33203125" style="8" customWidth="1"/>
    <col min="7681" max="7681" width="28.33203125" style="8" customWidth="1"/>
    <col min="7682" max="7682" width="13.6640625" style="8" customWidth="1"/>
    <col min="7683" max="7683" width="14.5546875" style="8" customWidth="1"/>
    <col min="7684" max="7684" width="15.5546875" style="8" customWidth="1"/>
    <col min="7685" max="7685" width="14.5546875" style="8" customWidth="1"/>
    <col min="7686" max="7686" width="16.5546875" style="8" customWidth="1"/>
    <col min="7687" max="7687" width="14.5546875" style="8" customWidth="1"/>
    <col min="7688" max="7688" width="11.5546875" style="8" customWidth="1"/>
    <col min="7689" max="7689" width="12.6640625" style="8" customWidth="1"/>
    <col min="7690" max="7691" width="13.5546875" style="8" customWidth="1"/>
    <col min="7692" max="7692" width="13.44140625" style="8" customWidth="1"/>
    <col min="7693" max="7935" width="8.88671875" style="8"/>
    <col min="7936" max="7936" width="6.33203125" style="8" customWidth="1"/>
    <col min="7937" max="7937" width="28.33203125" style="8" customWidth="1"/>
    <col min="7938" max="7938" width="13.6640625" style="8" customWidth="1"/>
    <col min="7939" max="7939" width="14.5546875" style="8" customWidth="1"/>
    <col min="7940" max="7940" width="15.5546875" style="8" customWidth="1"/>
    <col min="7941" max="7941" width="14.5546875" style="8" customWidth="1"/>
    <col min="7942" max="7942" width="16.5546875" style="8" customWidth="1"/>
    <col min="7943" max="7943" width="14.5546875" style="8" customWidth="1"/>
    <col min="7944" max="7944" width="11.5546875" style="8" customWidth="1"/>
    <col min="7945" max="7945" width="12.6640625" style="8" customWidth="1"/>
    <col min="7946" max="7947" width="13.5546875" style="8" customWidth="1"/>
    <col min="7948" max="7948" width="13.44140625" style="8" customWidth="1"/>
    <col min="7949" max="8191" width="8.88671875" style="8"/>
    <col min="8192" max="8192" width="6.33203125" style="8" customWidth="1"/>
    <col min="8193" max="8193" width="28.33203125" style="8" customWidth="1"/>
    <col min="8194" max="8194" width="13.6640625" style="8" customWidth="1"/>
    <col min="8195" max="8195" width="14.5546875" style="8" customWidth="1"/>
    <col min="8196" max="8196" width="15.5546875" style="8" customWidth="1"/>
    <col min="8197" max="8197" width="14.5546875" style="8" customWidth="1"/>
    <col min="8198" max="8198" width="16.5546875" style="8" customWidth="1"/>
    <col min="8199" max="8199" width="14.5546875" style="8" customWidth="1"/>
    <col min="8200" max="8200" width="11.5546875" style="8" customWidth="1"/>
    <col min="8201" max="8201" width="12.6640625" style="8" customWidth="1"/>
    <col min="8202" max="8203" width="13.5546875" style="8" customWidth="1"/>
    <col min="8204" max="8204" width="13.44140625" style="8" customWidth="1"/>
    <col min="8205" max="8447" width="8.88671875" style="8"/>
    <col min="8448" max="8448" width="6.33203125" style="8" customWidth="1"/>
    <col min="8449" max="8449" width="28.33203125" style="8" customWidth="1"/>
    <col min="8450" max="8450" width="13.6640625" style="8" customWidth="1"/>
    <col min="8451" max="8451" width="14.5546875" style="8" customWidth="1"/>
    <col min="8452" max="8452" width="15.5546875" style="8" customWidth="1"/>
    <col min="8453" max="8453" width="14.5546875" style="8" customWidth="1"/>
    <col min="8454" max="8454" width="16.5546875" style="8" customWidth="1"/>
    <col min="8455" max="8455" width="14.5546875" style="8" customWidth="1"/>
    <col min="8456" max="8456" width="11.5546875" style="8" customWidth="1"/>
    <col min="8457" max="8457" width="12.6640625" style="8" customWidth="1"/>
    <col min="8458" max="8459" width="13.5546875" style="8" customWidth="1"/>
    <col min="8460" max="8460" width="13.44140625" style="8" customWidth="1"/>
    <col min="8461" max="8703" width="8.88671875" style="8"/>
    <col min="8704" max="8704" width="6.33203125" style="8" customWidth="1"/>
    <col min="8705" max="8705" width="28.33203125" style="8" customWidth="1"/>
    <col min="8706" max="8706" width="13.6640625" style="8" customWidth="1"/>
    <col min="8707" max="8707" width="14.5546875" style="8" customWidth="1"/>
    <col min="8708" max="8708" width="15.5546875" style="8" customWidth="1"/>
    <col min="8709" max="8709" width="14.5546875" style="8" customWidth="1"/>
    <col min="8710" max="8710" width="16.5546875" style="8" customWidth="1"/>
    <col min="8711" max="8711" width="14.5546875" style="8" customWidth="1"/>
    <col min="8712" max="8712" width="11.5546875" style="8" customWidth="1"/>
    <col min="8713" max="8713" width="12.6640625" style="8" customWidth="1"/>
    <col min="8714" max="8715" width="13.5546875" style="8" customWidth="1"/>
    <col min="8716" max="8716" width="13.44140625" style="8" customWidth="1"/>
    <col min="8717" max="8959" width="8.88671875" style="8"/>
    <col min="8960" max="8960" width="6.33203125" style="8" customWidth="1"/>
    <col min="8961" max="8961" width="28.33203125" style="8" customWidth="1"/>
    <col min="8962" max="8962" width="13.6640625" style="8" customWidth="1"/>
    <col min="8963" max="8963" width="14.5546875" style="8" customWidth="1"/>
    <col min="8964" max="8964" width="15.5546875" style="8" customWidth="1"/>
    <col min="8965" max="8965" width="14.5546875" style="8" customWidth="1"/>
    <col min="8966" max="8966" width="16.5546875" style="8" customWidth="1"/>
    <col min="8967" max="8967" width="14.5546875" style="8" customWidth="1"/>
    <col min="8968" max="8968" width="11.5546875" style="8" customWidth="1"/>
    <col min="8969" max="8969" width="12.6640625" style="8" customWidth="1"/>
    <col min="8970" max="8971" width="13.5546875" style="8" customWidth="1"/>
    <col min="8972" max="8972" width="13.44140625" style="8" customWidth="1"/>
    <col min="8973" max="9215" width="8.88671875" style="8"/>
    <col min="9216" max="9216" width="6.33203125" style="8" customWidth="1"/>
    <col min="9217" max="9217" width="28.33203125" style="8" customWidth="1"/>
    <col min="9218" max="9218" width="13.6640625" style="8" customWidth="1"/>
    <col min="9219" max="9219" width="14.5546875" style="8" customWidth="1"/>
    <col min="9220" max="9220" width="15.5546875" style="8" customWidth="1"/>
    <col min="9221" max="9221" width="14.5546875" style="8" customWidth="1"/>
    <col min="9222" max="9222" width="16.5546875" style="8" customWidth="1"/>
    <col min="9223" max="9223" width="14.5546875" style="8" customWidth="1"/>
    <col min="9224" max="9224" width="11.5546875" style="8" customWidth="1"/>
    <col min="9225" max="9225" width="12.6640625" style="8" customWidth="1"/>
    <col min="9226" max="9227" width="13.5546875" style="8" customWidth="1"/>
    <col min="9228" max="9228" width="13.44140625" style="8" customWidth="1"/>
    <col min="9229" max="9471" width="8.88671875" style="8"/>
    <col min="9472" max="9472" width="6.33203125" style="8" customWidth="1"/>
    <col min="9473" max="9473" width="28.33203125" style="8" customWidth="1"/>
    <col min="9474" max="9474" width="13.6640625" style="8" customWidth="1"/>
    <col min="9475" max="9475" width="14.5546875" style="8" customWidth="1"/>
    <col min="9476" max="9476" width="15.5546875" style="8" customWidth="1"/>
    <col min="9477" max="9477" width="14.5546875" style="8" customWidth="1"/>
    <col min="9478" max="9478" width="16.5546875" style="8" customWidth="1"/>
    <col min="9479" max="9479" width="14.5546875" style="8" customWidth="1"/>
    <col min="9480" max="9480" width="11.5546875" style="8" customWidth="1"/>
    <col min="9481" max="9481" width="12.6640625" style="8" customWidth="1"/>
    <col min="9482" max="9483" width="13.5546875" style="8" customWidth="1"/>
    <col min="9484" max="9484" width="13.44140625" style="8" customWidth="1"/>
    <col min="9485" max="9727" width="8.88671875" style="8"/>
    <col min="9728" max="9728" width="6.33203125" style="8" customWidth="1"/>
    <col min="9729" max="9729" width="28.33203125" style="8" customWidth="1"/>
    <col min="9730" max="9730" width="13.6640625" style="8" customWidth="1"/>
    <col min="9731" max="9731" width="14.5546875" style="8" customWidth="1"/>
    <col min="9732" max="9732" width="15.5546875" style="8" customWidth="1"/>
    <col min="9733" max="9733" width="14.5546875" style="8" customWidth="1"/>
    <col min="9734" max="9734" width="16.5546875" style="8" customWidth="1"/>
    <col min="9735" max="9735" width="14.5546875" style="8" customWidth="1"/>
    <col min="9736" max="9736" width="11.5546875" style="8" customWidth="1"/>
    <col min="9737" max="9737" width="12.6640625" style="8" customWidth="1"/>
    <col min="9738" max="9739" width="13.5546875" style="8" customWidth="1"/>
    <col min="9740" max="9740" width="13.44140625" style="8" customWidth="1"/>
    <col min="9741" max="9983" width="8.88671875" style="8"/>
    <col min="9984" max="9984" width="6.33203125" style="8" customWidth="1"/>
    <col min="9985" max="9985" width="28.33203125" style="8" customWidth="1"/>
    <col min="9986" max="9986" width="13.6640625" style="8" customWidth="1"/>
    <col min="9987" max="9987" width="14.5546875" style="8" customWidth="1"/>
    <col min="9988" max="9988" width="15.5546875" style="8" customWidth="1"/>
    <col min="9989" max="9989" width="14.5546875" style="8" customWidth="1"/>
    <col min="9990" max="9990" width="16.5546875" style="8" customWidth="1"/>
    <col min="9991" max="9991" width="14.5546875" style="8" customWidth="1"/>
    <col min="9992" max="9992" width="11.5546875" style="8" customWidth="1"/>
    <col min="9993" max="9993" width="12.6640625" style="8" customWidth="1"/>
    <col min="9994" max="9995" width="13.5546875" style="8" customWidth="1"/>
    <col min="9996" max="9996" width="13.44140625" style="8" customWidth="1"/>
    <col min="9997" max="10239" width="8.88671875" style="8"/>
    <col min="10240" max="10240" width="6.33203125" style="8" customWidth="1"/>
    <col min="10241" max="10241" width="28.33203125" style="8" customWidth="1"/>
    <col min="10242" max="10242" width="13.6640625" style="8" customWidth="1"/>
    <col min="10243" max="10243" width="14.5546875" style="8" customWidth="1"/>
    <col min="10244" max="10244" width="15.5546875" style="8" customWidth="1"/>
    <col min="10245" max="10245" width="14.5546875" style="8" customWidth="1"/>
    <col min="10246" max="10246" width="16.5546875" style="8" customWidth="1"/>
    <col min="10247" max="10247" width="14.5546875" style="8" customWidth="1"/>
    <col min="10248" max="10248" width="11.5546875" style="8" customWidth="1"/>
    <col min="10249" max="10249" width="12.6640625" style="8" customWidth="1"/>
    <col min="10250" max="10251" width="13.5546875" style="8" customWidth="1"/>
    <col min="10252" max="10252" width="13.44140625" style="8" customWidth="1"/>
    <col min="10253" max="10495" width="8.88671875" style="8"/>
    <col min="10496" max="10496" width="6.33203125" style="8" customWidth="1"/>
    <col min="10497" max="10497" width="28.33203125" style="8" customWidth="1"/>
    <col min="10498" max="10498" width="13.6640625" style="8" customWidth="1"/>
    <col min="10499" max="10499" width="14.5546875" style="8" customWidth="1"/>
    <col min="10500" max="10500" width="15.5546875" style="8" customWidth="1"/>
    <col min="10501" max="10501" width="14.5546875" style="8" customWidth="1"/>
    <col min="10502" max="10502" width="16.5546875" style="8" customWidth="1"/>
    <col min="10503" max="10503" width="14.5546875" style="8" customWidth="1"/>
    <col min="10504" max="10504" width="11.5546875" style="8" customWidth="1"/>
    <col min="10505" max="10505" width="12.6640625" style="8" customWidth="1"/>
    <col min="10506" max="10507" width="13.5546875" style="8" customWidth="1"/>
    <col min="10508" max="10508" width="13.44140625" style="8" customWidth="1"/>
    <col min="10509" max="10751" width="8.88671875" style="8"/>
    <col min="10752" max="10752" width="6.33203125" style="8" customWidth="1"/>
    <col min="10753" max="10753" width="28.33203125" style="8" customWidth="1"/>
    <col min="10754" max="10754" width="13.6640625" style="8" customWidth="1"/>
    <col min="10755" max="10755" width="14.5546875" style="8" customWidth="1"/>
    <col min="10756" max="10756" width="15.5546875" style="8" customWidth="1"/>
    <col min="10757" max="10757" width="14.5546875" style="8" customWidth="1"/>
    <col min="10758" max="10758" width="16.5546875" style="8" customWidth="1"/>
    <col min="10759" max="10759" width="14.5546875" style="8" customWidth="1"/>
    <col min="10760" max="10760" width="11.5546875" style="8" customWidth="1"/>
    <col min="10761" max="10761" width="12.6640625" style="8" customWidth="1"/>
    <col min="10762" max="10763" width="13.5546875" style="8" customWidth="1"/>
    <col min="10764" max="10764" width="13.44140625" style="8" customWidth="1"/>
    <col min="10765" max="11007" width="8.88671875" style="8"/>
    <col min="11008" max="11008" width="6.33203125" style="8" customWidth="1"/>
    <col min="11009" max="11009" width="28.33203125" style="8" customWidth="1"/>
    <col min="11010" max="11010" width="13.6640625" style="8" customWidth="1"/>
    <col min="11011" max="11011" width="14.5546875" style="8" customWidth="1"/>
    <col min="11012" max="11012" width="15.5546875" style="8" customWidth="1"/>
    <col min="11013" max="11013" width="14.5546875" style="8" customWidth="1"/>
    <col min="11014" max="11014" width="16.5546875" style="8" customWidth="1"/>
    <col min="11015" max="11015" width="14.5546875" style="8" customWidth="1"/>
    <col min="11016" max="11016" width="11.5546875" style="8" customWidth="1"/>
    <col min="11017" max="11017" width="12.6640625" style="8" customWidth="1"/>
    <col min="11018" max="11019" width="13.5546875" style="8" customWidth="1"/>
    <col min="11020" max="11020" width="13.44140625" style="8" customWidth="1"/>
    <col min="11021" max="11263" width="8.88671875" style="8"/>
    <col min="11264" max="11264" width="6.33203125" style="8" customWidth="1"/>
    <col min="11265" max="11265" width="28.33203125" style="8" customWidth="1"/>
    <col min="11266" max="11266" width="13.6640625" style="8" customWidth="1"/>
    <col min="11267" max="11267" width="14.5546875" style="8" customWidth="1"/>
    <col min="11268" max="11268" width="15.5546875" style="8" customWidth="1"/>
    <col min="11269" max="11269" width="14.5546875" style="8" customWidth="1"/>
    <col min="11270" max="11270" width="16.5546875" style="8" customWidth="1"/>
    <col min="11271" max="11271" width="14.5546875" style="8" customWidth="1"/>
    <col min="11272" max="11272" width="11.5546875" style="8" customWidth="1"/>
    <col min="11273" max="11273" width="12.6640625" style="8" customWidth="1"/>
    <col min="11274" max="11275" width="13.5546875" style="8" customWidth="1"/>
    <col min="11276" max="11276" width="13.44140625" style="8" customWidth="1"/>
    <col min="11277" max="11519" width="8.88671875" style="8"/>
    <col min="11520" max="11520" width="6.33203125" style="8" customWidth="1"/>
    <col min="11521" max="11521" width="28.33203125" style="8" customWidth="1"/>
    <col min="11522" max="11522" width="13.6640625" style="8" customWidth="1"/>
    <col min="11523" max="11523" width="14.5546875" style="8" customWidth="1"/>
    <col min="11524" max="11524" width="15.5546875" style="8" customWidth="1"/>
    <col min="11525" max="11525" width="14.5546875" style="8" customWidth="1"/>
    <col min="11526" max="11526" width="16.5546875" style="8" customWidth="1"/>
    <col min="11527" max="11527" width="14.5546875" style="8" customWidth="1"/>
    <col min="11528" max="11528" width="11.5546875" style="8" customWidth="1"/>
    <col min="11529" max="11529" width="12.6640625" style="8" customWidth="1"/>
    <col min="11530" max="11531" width="13.5546875" style="8" customWidth="1"/>
    <col min="11532" max="11532" width="13.44140625" style="8" customWidth="1"/>
    <col min="11533" max="11775" width="8.88671875" style="8"/>
    <col min="11776" max="11776" width="6.33203125" style="8" customWidth="1"/>
    <col min="11777" max="11777" width="28.33203125" style="8" customWidth="1"/>
    <col min="11778" max="11778" width="13.6640625" style="8" customWidth="1"/>
    <col min="11779" max="11779" width="14.5546875" style="8" customWidth="1"/>
    <col min="11780" max="11780" width="15.5546875" style="8" customWidth="1"/>
    <col min="11781" max="11781" width="14.5546875" style="8" customWidth="1"/>
    <col min="11782" max="11782" width="16.5546875" style="8" customWidth="1"/>
    <col min="11783" max="11783" width="14.5546875" style="8" customWidth="1"/>
    <col min="11784" max="11784" width="11.5546875" style="8" customWidth="1"/>
    <col min="11785" max="11785" width="12.6640625" style="8" customWidth="1"/>
    <col min="11786" max="11787" width="13.5546875" style="8" customWidth="1"/>
    <col min="11788" max="11788" width="13.44140625" style="8" customWidth="1"/>
    <col min="11789" max="12031" width="8.88671875" style="8"/>
    <col min="12032" max="12032" width="6.33203125" style="8" customWidth="1"/>
    <col min="12033" max="12033" width="28.33203125" style="8" customWidth="1"/>
    <col min="12034" max="12034" width="13.6640625" style="8" customWidth="1"/>
    <col min="12035" max="12035" width="14.5546875" style="8" customWidth="1"/>
    <col min="12036" max="12036" width="15.5546875" style="8" customWidth="1"/>
    <col min="12037" max="12037" width="14.5546875" style="8" customWidth="1"/>
    <col min="12038" max="12038" width="16.5546875" style="8" customWidth="1"/>
    <col min="12039" max="12039" width="14.5546875" style="8" customWidth="1"/>
    <col min="12040" max="12040" width="11.5546875" style="8" customWidth="1"/>
    <col min="12041" max="12041" width="12.6640625" style="8" customWidth="1"/>
    <col min="12042" max="12043" width="13.5546875" style="8" customWidth="1"/>
    <col min="12044" max="12044" width="13.44140625" style="8" customWidth="1"/>
    <col min="12045" max="12287" width="8.88671875" style="8"/>
    <col min="12288" max="12288" width="6.33203125" style="8" customWidth="1"/>
    <col min="12289" max="12289" width="28.33203125" style="8" customWidth="1"/>
    <col min="12290" max="12290" width="13.6640625" style="8" customWidth="1"/>
    <col min="12291" max="12291" width="14.5546875" style="8" customWidth="1"/>
    <col min="12292" max="12292" width="15.5546875" style="8" customWidth="1"/>
    <col min="12293" max="12293" width="14.5546875" style="8" customWidth="1"/>
    <col min="12294" max="12294" width="16.5546875" style="8" customWidth="1"/>
    <col min="12295" max="12295" width="14.5546875" style="8" customWidth="1"/>
    <col min="12296" max="12296" width="11.5546875" style="8" customWidth="1"/>
    <col min="12297" max="12297" width="12.6640625" style="8" customWidth="1"/>
    <col min="12298" max="12299" width="13.5546875" style="8" customWidth="1"/>
    <col min="12300" max="12300" width="13.44140625" style="8" customWidth="1"/>
    <col min="12301" max="12543" width="8.88671875" style="8"/>
    <col min="12544" max="12544" width="6.33203125" style="8" customWidth="1"/>
    <col min="12545" max="12545" width="28.33203125" style="8" customWidth="1"/>
    <col min="12546" max="12546" width="13.6640625" style="8" customWidth="1"/>
    <col min="12547" max="12547" width="14.5546875" style="8" customWidth="1"/>
    <col min="12548" max="12548" width="15.5546875" style="8" customWidth="1"/>
    <col min="12549" max="12549" width="14.5546875" style="8" customWidth="1"/>
    <col min="12550" max="12550" width="16.5546875" style="8" customWidth="1"/>
    <col min="12551" max="12551" width="14.5546875" style="8" customWidth="1"/>
    <col min="12552" max="12552" width="11.5546875" style="8" customWidth="1"/>
    <col min="12553" max="12553" width="12.6640625" style="8" customWidth="1"/>
    <col min="12554" max="12555" width="13.5546875" style="8" customWidth="1"/>
    <col min="12556" max="12556" width="13.44140625" style="8" customWidth="1"/>
    <col min="12557" max="12799" width="8.88671875" style="8"/>
    <col min="12800" max="12800" width="6.33203125" style="8" customWidth="1"/>
    <col min="12801" max="12801" width="28.33203125" style="8" customWidth="1"/>
    <col min="12802" max="12802" width="13.6640625" style="8" customWidth="1"/>
    <col min="12803" max="12803" width="14.5546875" style="8" customWidth="1"/>
    <col min="12804" max="12804" width="15.5546875" style="8" customWidth="1"/>
    <col min="12805" max="12805" width="14.5546875" style="8" customWidth="1"/>
    <col min="12806" max="12806" width="16.5546875" style="8" customWidth="1"/>
    <col min="12807" max="12807" width="14.5546875" style="8" customWidth="1"/>
    <col min="12808" max="12808" width="11.5546875" style="8" customWidth="1"/>
    <col min="12809" max="12809" width="12.6640625" style="8" customWidth="1"/>
    <col min="12810" max="12811" width="13.5546875" style="8" customWidth="1"/>
    <col min="12812" max="12812" width="13.44140625" style="8" customWidth="1"/>
    <col min="12813" max="13055" width="8.88671875" style="8"/>
    <col min="13056" max="13056" width="6.33203125" style="8" customWidth="1"/>
    <col min="13057" max="13057" width="28.33203125" style="8" customWidth="1"/>
    <col min="13058" max="13058" width="13.6640625" style="8" customWidth="1"/>
    <col min="13059" max="13059" width="14.5546875" style="8" customWidth="1"/>
    <col min="13060" max="13060" width="15.5546875" style="8" customWidth="1"/>
    <col min="13061" max="13061" width="14.5546875" style="8" customWidth="1"/>
    <col min="13062" max="13062" width="16.5546875" style="8" customWidth="1"/>
    <col min="13063" max="13063" width="14.5546875" style="8" customWidth="1"/>
    <col min="13064" max="13064" width="11.5546875" style="8" customWidth="1"/>
    <col min="13065" max="13065" width="12.6640625" style="8" customWidth="1"/>
    <col min="13066" max="13067" width="13.5546875" style="8" customWidth="1"/>
    <col min="13068" max="13068" width="13.44140625" style="8" customWidth="1"/>
    <col min="13069" max="13311" width="8.88671875" style="8"/>
    <col min="13312" max="13312" width="6.33203125" style="8" customWidth="1"/>
    <col min="13313" max="13313" width="28.33203125" style="8" customWidth="1"/>
    <col min="13314" max="13314" width="13.6640625" style="8" customWidth="1"/>
    <col min="13315" max="13315" width="14.5546875" style="8" customWidth="1"/>
    <col min="13316" max="13316" width="15.5546875" style="8" customWidth="1"/>
    <col min="13317" max="13317" width="14.5546875" style="8" customWidth="1"/>
    <col min="13318" max="13318" width="16.5546875" style="8" customWidth="1"/>
    <col min="13319" max="13319" width="14.5546875" style="8" customWidth="1"/>
    <col min="13320" max="13320" width="11.5546875" style="8" customWidth="1"/>
    <col min="13321" max="13321" width="12.6640625" style="8" customWidth="1"/>
    <col min="13322" max="13323" width="13.5546875" style="8" customWidth="1"/>
    <col min="13324" max="13324" width="13.44140625" style="8" customWidth="1"/>
    <col min="13325" max="13567" width="8.88671875" style="8"/>
    <col min="13568" max="13568" width="6.33203125" style="8" customWidth="1"/>
    <col min="13569" max="13569" width="28.33203125" style="8" customWidth="1"/>
    <col min="13570" max="13570" width="13.6640625" style="8" customWidth="1"/>
    <col min="13571" max="13571" width="14.5546875" style="8" customWidth="1"/>
    <col min="13572" max="13572" width="15.5546875" style="8" customWidth="1"/>
    <col min="13573" max="13573" width="14.5546875" style="8" customWidth="1"/>
    <col min="13574" max="13574" width="16.5546875" style="8" customWidth="1"/>
    <col min="13575" max="13575" width="14.5546875" style="8" customWidth="1"/>
    <col min="13576" max="13576" width="11.5546875" style="8" customWidth="1"/>
    <col min="13577" max="13577" width="12.6640625" style="8" customWidth="1"/>
    <col min="13578" max="13579" width="13.5546875" style="8" customWidth="1"/>
    <col min="13580" max="13580" width="13.44140625" style="8" customWidth="1"/>
    <col min="13581" max="13823" width="8.88671875" style="8"/>
    <col min="13824" max="13824" width="6.33203125" style="8" customWidth="1"/>
    <col min="13825" max="13825" width="28.33203125" style="8" customWidth="1"/>
    <col min="13826" max="13826" width="13.6640625" style="8" customWidth="1"/>
    <col min="13827" max="13827" width="14.5546875" style="8" customWidth="1"/>
    <col min="13828" max="13828" width="15.5546875" style="8" customWidth="1"/>
    <col min="13829" max="13829" width="14.5546875" style="8" customWidth="1"/>
    <col min="13830" max="13830" width="16.5546875" style="8" customWidth="1"/>
    <col min="13831" max="13831" width="14.5546875" style="8" customWidth="1"/>
    <col min="13832" max="13832" width="11.5546875" style="8" customWidth="1"/>
    <col min="13833" max="13833" width="12.6640625" style="8" customWidth="1"/>
    <col min="13834" max="13835" width="13.5546875" style="8" customWidth="1"/>
    <col min="13836" max="13836" width="13.44140625" style="8" customWidth="1"/>
    <col min="13837" max="14079" width="8.88671875" style="8"/>
    <col min="14080" max="14080" width="6.33203125" style="8" customWidth="1"/>
    <col min="14081" max="14081" width="28.33203125" style="8" customWidth="1"/>
    <col min="14082" max="14082" width="13.6640625" style="8" customWidth="1"/>
    <col min="14083" max="14083" width="14.5546875" style="8" customWidth="1"/>
    <col min="14084" max="14084" width="15.5546875" style="8" customWidth="1"/>
    <col min="14085" max="14085" width="14.5546875" style="8" customWidth="1"/>
    <col min="14086" max="14086" width="16.5546875" style="8" customWidth="1"/>
    <col min="14087" max="14087" width="14.5546875" style="8" customWidth="1"/>
    <col min="14088" max="14088" width="11.5546875" style="8" customWidth="1"/>
    <col min="14089" max="14089" width="12.6640625" style="8" customWidth="1"/>
    <col min="14090" max="14091" width="13.5546875" style="8" customWidth="1"/>
    <col min="14092" max="14092" width="13.44140625" style="8" customWidth="1"/>
    <col min="14093" max="14335" width="8.88671875" style="8"/>
    <col min="14336" max="14336" width="6.33203125" style="8" customWidth="1"/>
    <col min="14337" max="14337" width="28.33203125" style="8" customWidth="1"/>
    <col min="14338" max="14338" width="13.6640625" style="8" customWidth="1"/>
    <col min="14339" max="14339" width="14.5546875" style="8" customWidth="1"/>
    <col min="14340" max="14340" width="15.5546875" style="8" customWidth="1"/>
    <col min="14341" max="14341" width="14.5546875" style="8" customWidth="1"/>
    <col min="14342" max="14342" width="16.5546875" style="8" customWidth="1"/>
    <col min="14343" max="14343" width="14.5546875" style="8" customWidth="1"/>
    <col min="14344" max="14344" width="11.5546875" style="8" customWidth="1"/>
    <col min="14345" max="14345" width="12.6640625" style="8" customWidth="1"/>
    <col min="14346" max="14347" width="13.5546875" style="8" customWidth="1"/>
    <col min="14348" max="14348" width="13.44140625" style="8" customWidth="1"/>
    <col min="14349" max="14591" width="8.88671875" style="8"/>
    <col min="14592" max="14592" width="6.33203125" style="8" customWidth="1"/>
    <col min="14593" max="14593" width="28.33203125" style="8" customWidth="1"/>
    <col min="14594" max="14594" width="13.6640625" style="8" customWidth="1"/>
    <col min="14595" max="14595" width="14.5546875" style="8" customWidth="1"/>
    <col min="14596" max="14596" width="15.5546875" style="8" customWidth="1"/>
    <col min="14597" max="14597" width="14.5546875" style="8" customWidth="1"/>
    <col min="14598" max="14598" width="16.5546875" style="8" customWidth="1"/>
    <col min="14599" max="14599" width="14.5546875" style="8" customWidth="1"/>
    <col min="14600" max="14600" width="11.5546875" style="8" customWidth="1"/>
    <col min="14601" max="14601" width="12.6640625" style="8" customWidth="1"/>
    <col min="14602" max="14603" width="13.5546875" style="8" customWidth="1"/>
    <col min="14604" max="14604" width="13.44140625" style="8" customWidth="1"/>
    <col min="14605" max="14847" width="8.88671875" style="8"/>
    <col min="14848" max="14848" width="6.33203125" style="8" customWidth="1"/>
    <col min="14849" max="14849" width="28.33203125" style="8" customWidth="1"/>
    <col min="14850" max="14850" width="13.6640625" style="8" customWidth="1"/>
    <col min="14851" max="14851" width="14.5546875" style="8" customWidth="1"/>
    <col min="14852" max="14852" width="15.5546875" style="8" customWidth="1"/>
    <col min="14853" max="14853" width="14.5546875" style="8" customWidth="1"/>
    <col min="14854" max="14854" width="16.5546875" style="8" customWidth="1"/>
    <col min="14855" max="14855" width="14.5546875" style="8" customWidth="1"/>
    <col min="14856" max="14856" width="11.5546875" style="8" customWidth="1"/>
    <col min="14857" max="14857" width="12.6640625" style="8" customWidth="1"/>
    <col min="14858" max="14859" width="13.5546875" style="8" customWidth="1"/>
    <col min="14860" max="14860" width="13.44140625" style="8" customWidth="1"/>
    <col min="14861" max="15103" width="8.88671875" style="8"/>
    <col min="15104" max="15104" width="6.33203125" style="8" customWidth="1"/>
    <col min="15105" max="15105" width="28.33203125" style="8" customWidth="1"/>
    <col min="15106" max="15106" width="13.6640625" style="8" customWidth="1"/>
    <col min="15107" max="15107" width="14.5546875" style="8" customWidth="1"/>
    <col min="15108" max="15108" width="15.5546875" style="8" customWidth="1"/>
    <col min="15109" max="15109" width="14.5546875" style="8" customWidth="1"/>
    <col min="15110" max="15110" width="16.5546875" style="8" customWidth="1"/>
    <col min="15111" max="15111" width="14.5546875" style="8" customWidth="1"/>
    <col min="15112" max="15112" width="11.5546875" style="8" customWidth="1"/>
    <col min="15113" max="15113" width="12.6640625" style="8" customWidth="1"/>
    <col min="15114" max="15115" width="13.5546875" style="8" customWidth="1"/>
    <col min="15116" max="15116" width="13.44140625" style="8" customWidth="1"/>
    <col min="15117" max="15359" width="8.88671875" style="8"/>
    <col min="15360" max="15360" width="6.33203125" style="8" customWidth="1"/>
    <col min="15361" max="15361" width="28.33203125" style="8" customWidth="1"/>
    <col min="15362" max="15362" width="13.6640625" style="8" customWidth="1"/>
    <col min="15363" max="15363" width="14.5546875" style="8" customWidth="1"/>
    <col min="15364" max="15364" width="15.5546875" style="8" customWidth="1"/>
    <col min="15365" max="15365" width="14.5546875" style="8" customWidth="1"/>
    <col min="15366" max="15366" width="16.5546875" style="8" customWidth="1"/>
    <col min="15367" max="15367" width="14.5546875" style="8" customWidth="1"/>
    <col min="15368" max="15368" width="11.5546875" style="8" customWidth="1"/>
    <col min="15369" max="15369" width="12.6640625" style="8" customWidth="1"/>
    <col min="15370" max="15371" width="13.5546875" style="8" customWidth="1"/>
    <col min="15372" max="15372" width="13.44140625" style="8" customWidth="1"/>
    <col min="15373" max="15615" width="8.88671875" style="8"/>
    <col min="15616" max="15616" width="6.33203125" style="8" customWidth="1"/>
    <col min="15617" max="15617" width="28.33203125" style="8" customWidth="1"/>
    <col min="15618" max="15618" width="13.6640625" style="8" customWidth="1"/>
    <col min="15619" max="15619" width="14.5546875" style="8" customWidth="1"/>
    <col min="15620" max="15620" width="15.5546875" style="8" customWidth="1"/>
    <col min="15621" max="15621" width="14.5546875" style="8" customWidth="1"/>
    <col min="15622" max="15622" width="16.5546875" style="8" customWidth="1"/>
    <col min="15623" max="15623" width="14.5546875" style="8" customWidth="1"/>
    <col min="15624" max="15624" width="11.5546875" style="8" customWidth="1"/>
    <col min="15625" max="15625" width="12.6640625" style="8" customWidth="1"/>
    <col min="15626" max="15627" width="13.5546875" style="8" customWidth="1"/>
    <col min="15628" max="15628" width="13.44140625" style="8" customWidth="1"/>
    <col min="15629" max="15871" width="8.88671875" style="8"/>
    <col min="15872" max="15872" width="6.33203125" style="8" customWidth="1"/>
    <col min="15873" max="15873" width="28.33203125" style="8" customWidth="1"/>
    <col min="15874" max="15874" width="13.6640625" style="8" customWidth="1"/>
    <col min="15875" max="15875" width="14.5546875" style="8" customWidth="1"/>
    <col min="15876" max="15876" width="15.5546875" style="8" customWidth="1"/>
    <col min="15877" max="15877" width="14.5546875" style="8" customWidth="1"/>
    <col min="15878" max="15878" width="16.5546875" style="8" customWidth="1"/>
    <col min="15879" max="15879" width="14.5546875" style="8" customWidth="1"/>
    <col min="15880" max="15880" width="11.5546875" style="8" customWidth="1"/>
    <col min="15881" max="15881" width="12.6640625" style="8" customWidth="1"/>
    <col min="15882" max="15883" width="13.5546875" style="8" customWidth="1"/>
    <col min="15884" max="15884" width="13.44140625" style="8" customWidth="1"/>
    <col min="15885" max="16127" width="8.88671875" style="8"/>
    <col min="16128" max="16128" width="6.33203125" style="8" customWidth="1"/>
    <col min="16129" max="16129" width="28.33203125" style="8" customWidth="1"/>
    <col min="16130" max="16130" width="13.6640625" style="8" customWidth="1"/>
    <col min="16131" max="16131" width="14.5546875" style="8" customWidth="1"/>
    <col min="16132" max="16132" width="15.5546875" style="8" customWidth="1"/>
    <col min="16133" max="16133" width="14.5546875" style="8" customWidth="1"/>
    <col min="16134" max="16134" width="16.5546875" style="8" customWidth="1"/>
    <col min="16135" max="16135" width="14.5546875" style="8" customWidth="1"/>
    <col min="16136" max="16136" width="11.5546875" style="8" customWidth="1"/>
    <col min="16137" max="16137" width="12.6640625" style="8" customWidth="1"/>
    <col min="16138" max="16139" width="13.5546875" style="8" customWidth="1"/>
    <col min="16140" max="16140" width="13.44140625" style="8" customWidth="1"/>
    <col min="16141" max="16384" width="8.88671875" style="8"/>
  </cols>
  <sheetData>
    <row r="1" spans="1:13" x14ac:dyDescent="0.3">
      <c r="B1" s="3"/>
    </row>
    <row r="2" spans="1:13" ht="18.600000000000001" customHeight="1" x14ac:dyDescent="0.35">
      <c r="B2" s="1" t="s">
        <v>854</v>
      </c>
      <c r="C2" s="42"/>
      <c r="D2" s="42"/>
      <c r="E2" s="42"/>
      <c r="H2" s="1"/>
    </row>
    <row r="3" spans="1:13" ht="18.600000000000001" customHeight="1" x14ac:dyDescent="0.35">
      <c r="B3" s="1" t="s">
        <v>853</v>
      </c>
      <c r="C3" s="42"/>
      <c r="D3" s="42"/>
      <c r="E3" s="42"/>
      <c r="H3" s="1"/>
    </row>
    <row r="5" spans="1:13" ht="15" thickBot="1" x14ac:dyDescent="0.35">
      <c r="A5" s="46"/>
      <c r="B5" s="46"/>
      <c r="C5" s="46"/>
      <c r="D5" s="46"/>
      <c r="E5" s="46"/>
      <c r="F5" s="46"/>
      <c r="G5" s="46"/>
      <c r="H5" s="46"/>
      <c r="I5" s="46"/>
      <c r="J5" s="46"/>
      <c r="K5" s="48"/>
      <c r="L5" s="48"/>
      <c r="M5" s="46"/>
    </row>
    <row r="6" spans="1:13" s="142" customFormat="1" x14ac:dyDescent="0.3">
      <c r="A6" s="78"/>
      <c r="B6" s="822" t="s">
        <v>927</v>
      </c>
      <c r="C6" s="418" t="s">
        <v>2</v>
      </c>
      <c r="D6" s="366" t="s">
        <v>828</v>
      </c>
      <c r="E6" s="419" t="s">
        <v>3</v>
      </c>
      <c r="F6" s="419" t="s">
        <v>4</v>
      </c>
      <c r="G6" s="419" t="s">
        <v>5</v>
      </c>
      <c r="H6" s="419" t="s">
        <v>6</v>
      </c>
      <c r="I6" s="369" t="s">
        <v>7</v>
      </c>
      <c r="J6" s="369" t="s">
        <v>8</v>
      </c>
      <c r="K6" s="369" t="s">
        <v>9</v>
      </c>
      <c r="L6" s="369" t="s">
        <v>10</v>
      </c>
      <c r="M6" s="370"/>
    </row>
    <row r="7" spans="1:13" ht="82.8" x14ac:dyDescent="0.3">
      <c r="A7" s="79"/>
      <c r="B7" s="851"/>
      <c r="C7" s="143" t="s">
        <v>928</v>
      </c>
      <c r="D7" s="181" t="s">
        <v>831</v>
      </c>
      <c r="E7" s="181" t="s">
        <v>13</v>
      </c>
      <c r="F7" s="181" t="s">
        <v>14</v>
      </c>
      <c r="G7" s="294" t="s">
        <v>850</v>
      </c>
      <c r="H7" s="181" t="s">
        <v>15</v>
      </c>
      <c r="I7" s="51" t="s">
        <v>16</v>
      </c>
      <c r="J7" s="51" t="s">
        <v>17</v>
      </c>
      <c r="K7" s="51" t="s">
        <v>18</v>
      </c>
      <c r="L7" s="51" t="s">
        <v>19</v>
      </c>
      <c r="M7" s="371" t="s">
        <v>20</v>
      </c>
    </row>
    <row r="8" spans="1:13" s="293" customFormat="1" ht="18" customHeight="1" thickBot="1" x14ac:dyDescent="0.35">
      <c r="A8" s="292"/>
      <c r="B8" s="502" t="s">
        <v>478</v>
      </c>
      <c r="C8" s="664">
        <f>SUM(C12:C15)</f>
        <v>8010137.71</v>
      </c>
      <c r="D8" s="503">
        <f>SUM(E8:L8)</f>
        <v>1086613.3899999997</v>
      </c>
      <c r="E8" s="504">
        <v>9129.36</v>
      </c>
      <c r="F8" s="504">
        <v>648001.96</v>
      </c>
      <c r="G8" s="504">
        <v>88437.33</v>
      </c>
      <c r="H8" s="504">
        <v>30487.35</v>
      </c>
      <c r="I8" s="504">
        <v>47215.31</v>
      </c>
      <c r="J8" s="504">
        <v>41689.120000000003</v>
      </c>
      <c r="K8" s="504">
        <v>127519.07</v>
      </c>
      <c r="L8" s="504">
        <v>94133.89</v>
      </c>
      <c r="M8" s="505">
        <v>104</v>
      </c>
    </row>
    <row r="9" spans="1:13" x14ac:dyDescent="0.3">
      <c r="A9" s="63"/>
      <c r="B9" s="63"/>
      <c r="C9" s="63"/>
      <c r="D9" s="63"/>
      <c r="E9" s="163"/>
      <c r="F9" s="163"/>
      <c r="G9" s="163"/>
      <c r="H9" s="163"/>
      <c r="I9" s="163"/>
      <c r="J9" s="163"/>
      <c r="K9" s="164"/>
      <c r="L9" s="164"/>
      <c r="M9" s="165"/>
    </row>
    <row r="10" spans="1:13" ht="15" thickBot="1" x14ac:dyDescent="0.35">
      <c r="A10" s="46"/>
      <c r="B10" s="47"/>
      <c r="C10" s="46"/>
      <c r="D10" s="46"/>
      <c r="E10" s="46"/>
      <c r="F10" s="163"/>
      <c r="G10" s="163"/>
      <c r="H10" s="163"/>
      <c r="I10" s="163"/>
      <c r="J10" s="169"/>
      <c r="K10" s="163"/>
      <c r="L10" s="163"/>
      <c r="M10" s="163"/>
    </row>
    <row r="11" spans="1:13" s="142" customFormat="1" ht="55.2" x14ac:dyDescent="0.3">
      <c r="A11" s="397" t="s">
        <v>11</v>
      </c>
      <c r="B11" s="353" t="s">
        <v>929</v>
      </c>
      <c r="C11" s="355" t="s">
        <v>29</v>
      </c>
      <c r="D11" s="351" t="s">
        <v>46</v>
      </c>
      <c r="E11" s="352" t="s">
        <v>47</v>
      </c>
      <c r="F11" s="353" t="s">
        <v>23</v>
      </c>
      <c r="G11" s="354" t="s">
        <v>26</v>
      </c>
      <c r="H11" s="355" t="s">
        <v>27</v>
      </c>
      <c r="I11" s="356" t="s">
        <v>28</v>
      </c>
      <c r="J11" s="79"/>
    </row>
    <row r="12" spans="1:13" s="152" customFormat="1" ht="29.4" customHeight="1" x14ac:dyDescent="0.3">
      <c r="A12" s="399">
        <v>1</v>
      </c>
      <c r="B12" s="192" t="s">
        <v>479</v>
      </c>
      <c r="C12" s="665">
        <v>2365000</v>
      </c>
      <c r="D12" s="216">
        <v>447450.84</v>
      </c>
      <c r="E12" s="216">
        <v>24452.98</v>
      </c>
      <c r="F12" s="81">
        <v>1987</v>
      </c>
      <c r="G12" s="148" t="s">
        <v>85</v>
      </c>
      <c r="H12" s="295">
        <v>2365</v>
      </c>
      <c r="I12" s="231">
        <v>2</v>
      </c>
    </row>
    <row r="13" spans="1:13" s="152" customFormat="1" ht="29.4" customHeight="1" x14ac:dyDescent="0.3">
      <c r="A13" s="399">
        <v>2</v>
      </c>
      <c r="B13" s="192" t="s">
        <v>480</v>
      </c>
      <c r="C13" s="666">
        <v>565000</v>
      </c>
      <c r="D13" s="216">
        <v>73892.58</v>
      </c>
      <c r="E13" s="216">
        <v>0</v>
      </c>
      <c r="F13" s="81">
        <v>1909</v>
      </c>
      <c r="G13" s="81" t="s">
        <v>481</v>
      </c>
      <c r="H13" s="295">
        <v>565</v>
      </c>
      <c r="I13" s="231">
        <v>3</v>
      </c>
    </row>
    <row r="14" spans="1:13" s="152" customFormat="1" ht="29.4" customHeight="1" x14ac:dyDescent="0.3">
      <c r="A14" s="399">
        <v>3</v>
      </c>
      <c r="B14" s="192" t="s">
        <v>482</v>
      </c>
      <c r="C14" s="666">
        <v>260100</v>
      </c>
      <c r="D14" s="216">
        <v>0</v>
      </c>
      <c r="E14" s="216">
        <v>0</v>
      </c>
      <c r="F14" s="81">
        <v>1898</v>
      </c>
      <c r="G14" s="81" t="s">
        <v>481</v>
      </c>
      <c r="H14" s="295">
        <v>289</v>
      </c>
      <c r="I14" s="231">
        <v>2</v>
      </c>
    </row>
    <row r="15" spans="1:13" s="154" customFormat="1" ht="29.4" customHeight="1" thickBot="1" x14ac:dyDescent="0.35">
      <c r="A15" s="400">
        <v>4</v>
      </c>
      <c r="B15" s="506" t="s">
        <v>852</v>
      </c>
      <c r="C15" s="573">
        <v>4820037.71</v>
      </c>
      <c r="D15" s="403">
        <v>416043.87</v>
      </c>
      <c r="E15" s="403">
        <v>6034.37</v>
      </c>
      <c r="F15" s="415">
        <v>2014</v>
      </c>
      <c r="G15" s="415" t="s">
        <v>85</v>
      </c>
      <c r="H15" s="447">
        <v>3056</v>
      </c>
      <c r="I15" s="417">
        <v>4</v>
      </c>
    </row>
    <row r="16" spans="1:13" s="154" customFormat="1" ht="31.2" customHeight="1" x14ac:dyDescent="0.3">
      <c r="A16" s="5"/>
      <c r="B16" s="62"/>
      <c r="C16" s="70"/>
      <c r="D16" s="62"/>
      <c r="E16" s="5"/>
      <c r="F16" s="5"/>
      <c r="G16" s="5"/>
      <c r="H16" s="343"/>
      <c r="I16" s="70"/>
      <c r="J16" s="343"/>
      <c r="K16" s="439"/>
      <c r="L16" s="439"/>
    </row>
    <row r="17" spans="1:13" ht="15" thickBot="1" x14ac:dyDescent="0.35">
      <c r="I17" s="5"/>
    </row>
    <row r="18" spans="1:13" ht="24.6" customHeight="1" x14ac:dyDescent="0.3">
      <c r="A18" s="5"/>
      <c r="B18" s="86"/>
      <c r="C18" s="852" t="s">
        <v>32</v>
      </c>
      <c r="D18" s="853"/>
      <c r="E18" s="853"/>
      <c r="F18" s="854"/>
      <c r="G18" s="855" t="s">
        <v>33</v>
      </c>
      <c r="H18" s="856"/>
      <c r="I18" s="809" t="s">
        <v>902</v>
      </c>
    </row>
    <row r="19" spans="1:13" ht="31.2" x14ac:dyDescent="0.3">
      <c r="A19" s="5"/>
      <c r="B19" s="508" t="s">
        <v>34</v>
      </c>
      <c r="C19" s="296" t="s">
        <v>35</v>
      </c>
      <c r="D19" s="297" t="s">
        <v>36</v>
      </c>
      <c r="E19" s="297" t="s">
        <v>37</v>
      </c>
      <c r="F19" s="298" t="s">
        <v>38</v>
      </c>
      <c r="G19" s="305" t="s">
        <v>483</v>
      </c>
      <c r="H19" s="485" t="s">
        <v>39</v>
      </c>
      <c r="I19" s="810"/>
      <c r="K19" s="662"/>
      <c r="L19" s="662"/>
      <c r="M19" s="662"/>
    </row>
    <row r="20" spans="1:13" ht="27" customHeight="1" x14ac:dyDescent="0.3">
      <c r="A20" s="153"/>
      <c r="B20" s="509" t="s">
        <v>484</v>
      </c>
      <c r="C20" s="299">
        <v>5000</v>
      </c>
      <c r="D20" s="300">
        <v>4000</v>
      </c>
      <c r="E20" s="300">
        <v>5000</v>
      </c>
      <c r="F20" s="301">
        <v>1300</v>
      </c>
      <c r="G20" s="306">
        <v>4000</v>
      </c>
      <c r="H20" s="483">
        <v>1250</v>
      </c>
      <c r="I20" s="487">
        <v>2500</v>
      </c>
      <c r="K20" s="662"/>
      <c r="L20" s="662"/>
      <c r="M20" s="662"/>
    </row>
    <row r="21" spans="1:13" ht="27" customHeight="1" x14ac:dyDescent="0.3">
      <c r="A21" s="153"/>
      <c r="B21" s="509" t="s">
        <v>485</v>
      </c>
      <c r="C21" s="299">
        <v>5000</v>
      </c>
      <c r="D21" s="300">
        <v>4000</v>
      </c>
      <c r="E21" s="300">
        <v>5000</v>
      </c>
      <c r="F21" s="301">
        <v>1300</v>
      </c>
      <c r="G21" s="306">
        <v>2000</v>
      </c>
      <c r="H21" s="483">
        <v>1250</v>
      </c>
      <c r="I21" s="487"/>
      <c r="K21" s="662"/>
      <c r="L21" s="662"/>
      <c r="M21" s="662"/>
    </row>
    <row r="22" spans="1:13" ht="27" customHeight="1" x14ac:dyDescent="0.3">
      <c r="A22" s="153"/>
      <c r="B22" s="510" t="s">
        <v>486</v>
      </c>
      <c r="C22" s="299">
        <v>5000</v>
      </c>
      <c r="D22" s="300">
        <v>4000</v>
      </c>
      <c r="E22" s="300">
        <v>5000</v>
      </c>
      <c r="F22" s="301">
        <v>1300</v>
      </c>
      <c r="G22" s="306">
        <v>2000</v>
      </c>
      <c r="H22" s="483">
        <v>1250</v>
      </c>
      <c r="I22" s="488"/>
      <c r="J22" s="8" t="s">
        <v>937</v>
      </c>
      <c r="K22" s="662"/>
      <c r="L22" s="662"/>
      <c r="M22" s="662"/>
    </row>
    <row r="23" spans="1:13" s="5" customFormat="1" ht="27" customHeight="1" thickBot="1" x14ac:dyDescent="0.35">
      <c r="A23" s="153"/>
      <c r="B23" s="511" t="s">
        <v>487</v>
      </c>
      <c r="C23" s="302">
        <v>5000</v>
      </c>
      <c r="D23" s="303">
        <v>4000</v>
      </c>
      <c r="E23" s="303">
        <v>5000</v>
      </c>
      <c r="F23" s="304">
        <v>1300</v>
      </c>
      <c r="G23" s="190">
        <v>4000</v>
      </c>
      <c r="H23" s="484">
        <v>1250</v>
      </c>
      <c r="I23" s="487">
        <v>2500</v>
      </c>
      <c r="K23" s="658"/>
      <c r="L23" s="658"/>
      <c r="M23" s="658"/>
    </row>
    <row r="24" spans="1:13" s="5" customFormat="1" x14ac:dyDescent="0.3"/>
    <row r="25" spans="1:13" s="5" customFormat="1" x14ac:dyDescent="0.3">
      <c r="B25" s="75" t="s">
        <v>840</v>
      </c>
    </row>
    <row r="26" spans="1:13" s="5" customFormat="1" x14ac:dyDescent="0.3">
      <c r="B26" s="8" t="s">
        <v>811</v>
      </c>
    </row>
    <row r="27" spans="1:13" s="5" customFormat="1" x14ac:dyDescent="0.3"/>
    <row r="28" spans="1:13" s="5" customFormat="1" x14ac:dyDescent="0.3"/>
    <row r="29" spans="1:13" s="5" customFormat="1" x14ac:dyDescent="0.3"/>
  </sheetData>
  <mergeCells count="4">
    <mergeCell ref="B6:B7"/>
    <mergeCell ref="C18:F18"/>
    <mergeCell ref="G18:H18"/>
    <mergeCell ref="I18:I19"/>
  </mergeCells>
  <pageMargins left="0.25" right="0.25" top="0.37" bottom="0.37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22</vt:i4>
      </vt:variant>
      <vt:variant>
        <vt:lpstr>Imenovani obsegi</vt:lpstr>
      </vt:variant>
      <vt:variant>
        <vt:i4>2</vt:i4>
      </vt:variant>
    </vt:vector>
  </HeadingPairs>
  <TitlesOfParts>
    <vt:vector size="24" baseType="lpstr">
      <vt:lpstr>UPRAVA </vt:lpstr>
      <vt:lpstr>OŠ DUŠAN BORDON</vt:lpstr>
      <vt:lpstr>OŠ KOPER</vt:lpstr>
      <vt:lpstr>OŠ MAREZIGE</vt:lpstr>
      <vt:lpstr>OŠ ŠMARJE</vt:lpstr>
      <vt:lpstr>OŠ A.UKMARJA</vt:lpstr>
      <vt:lpstr>OŠ DEKANI</vt:lpstr>
      <vt:lpstr>OŠ GRAČIŠČE</vt:lpstr>
      <vt:lpstr>OŠ PRADE</vt:lpstr>
      <vt:lpstr>OŠ HRVATINI</vt:lpstr>
      <vt:lpstr>OŠ IN VRTEC ŠKOFIJE</vt:lpstr>
      <vt:lpstr>VRTEC SEMEDELA</vt:lpstr>
      <vt:lpstr>VRTEC KOPER</vt:lpstr>
      <vt:lpstr>OŠ RAČUNALNIKI</vt:lpstr>
      <vt:lpstr>ITLJ OŠ</vt:lpstr>
      <vt:lpstr>ITLJ VRTEC</vt:lpstr>
      <vt:lpstr>FOND POSL. PROSTOROV</vt:lpstr>
      <vt:lpstr>UPRAVA RAČUNALNIKI</vt:lpstr>
      <vt:lpstr>CPD MALI PRINC</vt:lpstr>
      <vt:lpstr>ZAKLONIŠČA</vt:lpstr>
      <vt:lpstr>ZAVETIŠČE SV.Anton</vt:lpstr>
      <vt:lpstr>PRETORSKA P.</vt:lpstr>
      <vt:lpstr>'ITLJ OŠ'!Področje_tiskanja</vt:lpstr>
      <vt:lpstr>'VRTEC SEMEDELA'!Področje_tiskanja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 Naziva</dc:creator>
  <cp:lastModifiedBy>Ana Toplak</cp:lastModifiedBy>
  <cp:lastPrinted>2021-11-10T10:01:10Z</cp:lastPrinted>
  <dcterms:created xsi:type="dcterms:W3CDTF">2016-12-21T17:04:27Z</dcterms:created>
  <dcterms:modified xsi:type="dcterms:W3CDTF">2021-11-10T10:14:29Z</dcterms:modified>
</cp:coreProperties>
</file>